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Ф.4.3.КФК 0611262" sheetId="1" r:id="rId1"/>
    <sheet name="Ф.4.3.КФК 0611261" sheetId="2" r:id="rId2"/>
    <sheet name="Ф.4.3.КФК1021" sheetId="3" r:id="rId3"/>
    <sheet name="Ф.4.1." sheetId="4" r:id="rId4"/>
    <sheet name="Ф.4.2." sheetId="5" r:id="rId5"/>
    <sheet name="Ф.№2 місц." sheetId="6" r:id="rId6"/>
    <sheet name="Ф.№2.субв " sheetId="7" r:id="rId7"/>
    <sheet name="Ф.№2.зос" sheetId="8" r:id="rId8"/>
    <sheet name="Ф.№2.НУШ" sheetId="9" r:id="rId9"/>
    <sheet name="Ф.№2.НУШ співфін" sheetId="10" r:id="rId10"/>
    <sheet name="Ф.№2.інклюз." sheetId="11" r:id="rId11"/>
    <sheet name="Ф.№2.спром.шк." sheetId="12" r:id="rId12"/>
    <sheet name="Ф.№2.спр.ш.співфін." sheetId="13" r:id="rId13"/>
  </sheets>
  <externalReferences>
    <externalReference r:id="rId16"/>
  </externalReferences>
  <definedNames>
    <definedName name="_xlfn.BAHTTEXT" hidden="1">#NAME?</definedName>
    <definedName name="_xlnm.Print_Titles" localSheetId="3">'Ф.4.1.'!$22:$22</definedName>
    <definedName name="_xlnm.Print_Titles" localSheetId="1">'Ф.4.3.КФК 0611261'!$21:$21</definedName>
    <definedName name="_xlnm.Print_Titles" localSheetId="0">'Ф.4.3.КФК 0611262'!$21:$21</definedName>
    <definedName name="_xlnm.Print_Titles" localSheetId="2">'Ф.4.3.КФК1021'!$21:$21</definedName>
    <definedName name="_xlnm.Print_Area" localSheetId="3">'Ф.4.1.'!$A$1:$R$106</definedName>
  </definedNames>
  <calcPr fullCalcOnLoad="1" refMode="R1C1"/>
</workbook>
</file>

<file path=xl/sharedStrings.xml><?xml version="1.0" encoding="utf-8"?>
<sst xmlns="http://schemas.openxmlformats.org/spreadsheetml/2006/main" count="2894" uniqueCount="189">
  <si>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</si>
  <si>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</si>
  <si>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</si>
  <si>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</si>
  <si>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</si>
  <si>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</si>
  <si>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</si>
  <si>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</si>
  <si>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</si>
  <si>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</si>
  <si>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</si>
  <si>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</si>
  <si>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</si>
  <si>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</si>
  <si>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</si>
  <si>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</si>
  <si>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</si>
  <si>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</si>
  <si>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</si>
  <si>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</si>
  <si>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</si>
  <si>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</si>
  <si>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</si>
  <si>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</si>
  <si>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</si>
  <si>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</si>
  <si>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</si>
  <si>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</si>
  <si>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</si>
  <si>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</si>
  <si>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</si>
  <si>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</si>
  <si>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</si>
  <si>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</si>
  <si>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</si>
  <si>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</si>
  <si>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</si>
  <si>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</si>
  <si>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</si>
  <si>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</si>
  <si>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</si>
  <si>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</si>
  <si>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</si>
  <si>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</si>
  <si>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</si>
  <si>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</si>
  <si>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</si>
  <si>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</si>
  <si>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</si>
  <si>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</si>
  <si>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</si>
  <si>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</si>
  <si>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</si>
  <si>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</si>
  <si>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</si>
  <si>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</si>
  <si>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</si>
  <si>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</si>
  <si>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</si>
  <si>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</si>
  <si>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</si>
  <si>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</si>
  <si>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</si>
  <si>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</si>
  <si>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</si>
  <si>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</si>
  <si>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</si>
  <si>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</si>
  <si>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</si>
  <si>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</si>
  <si>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</si>
  <si>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</si>
  <si>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</si>
  <si>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</si>
  <si>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</si>
  <si>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</si>
  <si>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</si>
  <si>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</si>
  <si>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</si>
  <si>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</si>
  <si>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</si>
  <si>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</si>
  <si>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</si>
  <si>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</si>
  <si>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</si>
  <si>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</si>
  <si>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</si>
  <si>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</si>
  <si>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</si>
  <si>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</si>
  <si>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</si>
  <si>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</si>
  <si>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</si>
  <si>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</si>
  <si>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</si>
  <si>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</si>
  <si>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</si>
  <si>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</si>
  <si>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</si>
  <si>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</si>
  <si>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</si>
  <si>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</si>
  <si>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</si>
  <si>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</si>
  <si>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</si>
  <si>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</si>
  <si>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</si>
  <si>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</si>
  <si>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</si>
  <si>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</si>
  <si>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</si>
  <si>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</si>
  <si>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</si>
  <si>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</si>
  <si>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</si>
  <si>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</si>
  <si>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</si>
  <si>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</si>
  <si>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</si>
  <si>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</si>
  <si>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</si>
  <si>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</si>
  <si>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</si>
  <si>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</si>
  <si>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</si>
  <si>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</si>
  <si>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</si>
  <si>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</si>
  <si>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</si>
  <si>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</si>
  <si>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</si>
  <si>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</si>
  <si>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</si>
  <si>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</si>
  <si>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</si>
  <si>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</si>
  <si>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</si>
  <si>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</si>
  <si>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</si>
  <si>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</si>
  <si>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</si>
  <si>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</si>
  <si>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</si>
  <si>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</si>
  <si>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</si>
  <si>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</si>
  <si>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</si>
  <si>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</si>
  <si>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</si>
  <si>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</si>
  <si>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</si>
  <si>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</si>
  <si>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</si>
  <si>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</si>
  <si>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</si>
  <si>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</si>
  <si>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</si>
  <si>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</si>
  <si>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</si>
  <si>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</si>
  <si>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</si>
  <si>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</si>
  <si>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</si>
  <si>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</si>
  <si>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</si>
  <si>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</si>
  <si>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</si>
  <si>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</si>
  <si>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</si>
  <si>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</si>
  <si>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</si>
  <si>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</si>
  <si>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</si>
  <si>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</si>
  <si>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0611061</t>
  </si>
  <si>
    <t xml:space="preserve"> 0611182</t>
  </si>
  <si>
    <t xml:space="preserve"> 0611181</t>
  </si>
  <si>
    <t xml:space="preserve"> 0611171</t>
  </si>
  <si>
    <t xml:space="preserve"> 0611172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</si>
  <si>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</si>
  <si>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</si>
  <si>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</si>
  <si>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</si>
  <si>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Надія ЧОРНА</t>
  </si>
  <si>
    <t xml:space="preserve">Керівник </t>
  </si>
  <si>
    <t>Роман СТАШКЕВИЧ</t>
  </si>
  <si>
    <t xml:space="preserve"> 0611261</t>
  </si>
  <si>
    <t xml:space="preserve"> 0611262</t>
  </si>
  <si>
    <t>За    2023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</si>
</sst>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49" fontId="28" fillId="0" borderId="18" xfId="55" applyNumberFormat="1" applyFont="1" applyBorder="1" applyAlignment="1">
      <alignment wrapText="1"/>
      <protection/>
    </xf>
    <xf numFmtId="49" fontId="28" fillId="0" borderId="19" xfId="55" applyNumberFormat="1" applyFont="1" applyBorder="1" applyAlignment="1">
      <alignment wrapText="1"/>
      <protection/>
    </xf>
    <xf numFmtId="0" fontId="21" fillId="0" borderId="0" xfId="57" applyFont="1" applyBorder="1" applyAlignment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1" fillId="0" borderId="0" xfId="56" applyBorder="1">
      <alignment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38" fillId="0" borderId="20" xfId="57" applyFont="1" applyBorder="1" applyAlignment="1">
      <alignment horizontal="center" vertical="top"/>
      <protection/>
    </xf>
    <xf numFmtId="0" fontId="21" fillId="0" borderId="21" xfId="57" applyFont="1" applyBorder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 vertical="top"/>
      <protection locked="0"/>
    </xf>
    <xf numFmtId="2" fontId="22" fillId="0" borderId="24" xfId="57" applyNumberFormat="1" applyFont="1" applyFill="1" applyBorder="1" applyAlignment="1" applyProtection="1">
      <alignment horizontal="center" vertical="top"/>
      <protection locked="0"/>
    </xf>
    <xf numFmtId="0" fontId="37" fillId="0" borderId="10" xfId="57" applyFont="1" applyBorder="1" applyAlignment="1">
      <alignment horizontal="center"/>
      <protection/>
    </xf>
    <xf numFmtId="0" fontId="37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14">
        <row r="2">
          <cell r="C2" t="str">
            <v>Сокальська ЗШ І-ІІІст. №4</v>
          </cell>
        </row>
        <row r="3">
          <cell r="U3">
            <v>481541.09</v>
          </cell>
          <cell r="AK3">
            <v>793241.9</v>
          </cell>
          <cell r="BA3">
            <v>1274941.12</v>
          </cell>
          <cell r="BQ3">
            <v>2821624.32</v>
          </cell>
        </row>
        <row r="4">
          <cell r="U4">
            <v>93476.87</v>
          </cell>
          <cell r="AK4">
            <v>131018.18</v>
          </cell>
          <cell r="BQ4">
            <v>603702.85</v>
          </cell>
        </row>
        <row r="5">
          <cell r="E5">
            <v>11096660</v>
          </cell>
          <cell r="U5">
            <v>2427672.4</v>
          </cell>
          <cell r="AK5">
            <v>3259623.9</v>
          </cell>
          <cell r="BA5">
            <v>2176745.25</v>
          </cell>
          <cell r="BQ5">
            <v>3359733.13</v>
          </cell>
        </row>
        <row r="6">
          <cell r="E6">
            <v>2441270</v>
          </cell>
          <cell r="U6">
            <v>509287.82</v>
          </cell>
          <cell r="AK6">
            <v>748678.91</v>
          </cell>
          <cell r="BA6">
            <v>473740.51</v>
          </cell>
          <cell r="BQ6">
            <v>834351.98</v>
          </cell>
        </row>
        <row r="7">
          <cell r="T7">
            <v>481541.09</v>
          </cell>
          <cell r="U7">
            <v>93476.87</v>
          </cell>
          <cell r="AJ7">
            <v>793241.9</v>
          </cell>
          <cell r="AK7">
            <v>131018.18</v>
          </cell>
          <cell r="AZ7">
            <v>1274941.12</v>
          </cell>
          <cell r="BA7">
            <v>228539.67</v>
          </cell>
          <cell r="BQ7">
            <v>603702.85</v>
          </cell>
        </row>
        <row r="8">
          <cell r="T8">
            <v>2427672.4</v>
          </cell>
          <cell r="U8">
            <v>509287.82</v>
          </cell>
          <cell r="AJ8">
            <v>3259623.9</v>
          </cell>
          <cell r="AK8">
            <v>748678.91</v>
          </cell>
          <cell r="AZ8">
            <v>2176745.25</v>
          </cell>
          <cell r="BA8">
            <v>473740.51</v>
          </cell>
          <cell r="BP8">
            <v>3359733.13</v>
          </cell>
          <cell r="BQ8">
            <v>834351.98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59487.12</v>
          </cell>
          <cell r="U11">
            <v>0</v>
          </cell>
          <cell r="AK11">
            <v>0</v>
          </cell>
          <cell r="BA11">
            <v>35881.12</v>
          </cell>
          <cell r="BQ11">
            <v>23606</v>
          </cell>
        </row>
        <row r="12">
          <cell r="E12">
            <v>13087.18</v>
          </cell>
          <cell r="U12">
            <v>0</v>
          </cell>
          <cell r="AK12">
            <v>0</v>
          </cell>
          <cell r="BA12">
            <v>7893.87</v>
          </cell>
          <cell r="BQ12">
            <v>5193.31</v>
          </cell>
        </row>
        <row r="32">
          <cell r="U32">
            <v>218311.38</v>
          </cell>
          <cell r="AK32">
            <v>31709.5</v>
          </cell>
          <cell r="BA32">
            <v>141191.53</v>
          </cell>
          <cell r="BQ32">
            <v>76560.19</v>
          </cell>
        </row>
        <row r="33">
          <cell r="U33">
            <v>218311.38</v>
          </cell>
          <cell r="AK33">
            <v>31709.5</v>
          </cell>
          <cell r="BQ33">
            <v>76560.19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K51">
            <v>0</v>
          </cell>
          <cell r="BA51">
            <v>0</v>
          </cell>
          <cell r="BQ51">
            <v>0</v>
          </cell>
        </row>
        <row r="66">
          <cell r="U66">
            <v>0</v>
          </cell>
          <cell r="AK66">
            <v>0</v>
          </cell>
          <cell r="BA66">
            <v>2000</v>
          </cell>
          <cell r="BQ66">
            <v>0</v>
          </cell>
        </row>
        <row r="69">
          <cell r="U69">
            <v>122645.03</v>
          </cell>
          <cell r="AK69">
            <v>128857.23000000001</v>
          </cell>
          <cell r="BA69">
            <v>78057.49</v>
          </cell>
          <cell r="BQ69">
            <v>169521.1</v>
          </cell>
        </row>
        <row r="70">
          <cell r="U70">
            <v>122645.03</v>
          </cell>
          <cell r="AK70">
            <v>128857.23000000001</v>
          </cell>
          <cell r="BA70">
            <v>78057.49</v>
          </cell>
          <cell r="BQ70">
            <v>169521.1</v>
          </cell>
        </row>
        <row r="121">
          <cell r="U121">
            <v>45301.549999999996</v>
          </cell>
          <cell r="AK121">
            <v>15909.539999999999</v>
          </cell>
          <cell r="BA121">
            <v>549648.05</v>
          </cell>
          <cell r="BQ121">
            <v>74617.53</v>
          </cell>
        </row>
        <row r="122">
          <cell r="U122">
            <v>45301.55</v>
          </cell>
          <cell r="AK122">
            <v>15909.54</v>
          </cell>
          <cell r="BA122">
            <v>549648.0499999999</v>
          </cell>
          <cell r="BQ122">
            <v>74617.53</v>
          </cell>
        </row>
        <row r="124">
          <cell r="U124">
            <v>950</v>
          </cell>
          <cell r="AK124">
            <v>1745</v>
          </cell>
          <cell r="BA124">
            <v>0</v>
          </cell>
          <cell r="BQ124">
            <v>4639.5</v>
          </cell>
        </row>
        <row r="125">
          <cell r="U125">
            <v>950</v>
          </cell>
          <cell r="AK125">
            <v>1745</v>
          </cell>
          <cell r="BA125">
            <v>0</v>
          </cell>
          <cell r="BQ125">
            <v>4639.5</v>
          </cell>
        </row>
        <row r="127">
          <cell r="U127">
            <v>414033.53</v>
          </cell>
          <cell r="AK127">
            <v>424299.5</v>
          </cell>
          <cell r="BA127">
            <v>0</v>
          </cell>
          <cell r="BQ127">
            <v>991437.47</v>
          </cell>
        </row>
        <row r="128">
          <cell r="U128">
            <v>414033.53</v>
          </cell>
          <cell r="AK128">
            <v>424299.5</v>
          </cell>
          <cell r="BA128">
            <v>0</v>
          </cell>
          <cell r="BQ128">
            <v>991437.47</v>
          </cell>
        </row>
        <row r="129">
          <cell r="U129">
            <v>5440.8</v>
          </cell>
          <cell r="AK129">
            <v>18696.76</v>
          </cell>
          <cell r="BA129">
            <v>31830.18</v>
          </cell>
          <cell r="BQ129">
            <v>40529.310000000005</v>
          </cell>
        </row>
        <row r="130">
          <cell r="U130">
            <v>5440.8</v>
          </cell>
          <cell r="AK130">
            <v>18696.76</v>
          </cell>
          <cell r="BA130">
            <v>31830.18</v>
          </cell>
          <cell r="BQ130">
            <v>40529.310000000005</v>
          </cell>
        </row>
        <row r="131">
          <cell r="U131">
            <v>11764.41</v>
          </cell>
          <cell r="AK131">
            <v>156243.81</v>
          </cell>
          <cell r="BA131">
            <v>36735.38</v>
          </cell>
          <cell r="BQ131">
            <v>248115.55</v>
          </cell>
        </row>
        <row r="132">
          <cell r="U132">
            <v>11764.41</v>
          </cell>
          <cell r="AK132">
            <v>156243.81</v>
          </cell>
          <cell r="BA132">
            <v>36735.38</v>
          </cell>
          <cell r="BQ132">
            <v>248115.55</v>
          </cell>
        </row>
        <row r="133">
          <cell r="U133">
            <v>0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0</v>
          </cell>
          <cell r="AK134">
            <v>0</v>
          </cell>
          <cell r="BA134">
            <v>0</v>
          </cell>
          <cell r="BQ134">
            <v>0</v>
          </cell>
        </row>
        <row r="135">
          <cell r="U135">
            <v>2495.82</v>
          </cell>
          <cell r="AK135">
            <v>2498.76</v>
          </cell>
          <cell r="BA135">
            <v>1644.5</v>
          </cell>
          <cell r="BQ135">
            <v>2465.94</v>
          </cell>
        </row>
        <row r="136">
          <cell r="U136">
            <v>2495.82</v>
          </cell>
          <cell r="AK136">
            <v>2498.76</v>
          </cell>
          <cell r="BA136">
            <v>1644.5</v>
          </cell>
          <cell r="BQ136">
            <v>2465.94</v>
          </cell>
        </row>
        <row r="143">
          <cell r="U143">
            <v>0</v>
          </cell>
          <cell r="AK143">
            <v>480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480</v>
          </cell>
          <cell r="BA144">
            <v>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U151">
            <v>0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0</v>
          </cell>
          <cell r="BA152">
            <v>0</v>
          </cell>
          <cell r="BQ152">
            <v>0</v>
          </cell>
        </row>
        <row r="178">
          <cell r="E178">
            <v>199800</v>
          </cell>
          <cell r="U178">
            <v>199800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U196">
            <v>0</v>
          </cell>
          <cell r="AK196">
            <v>5834.85</v>
          </cell>
          <cell r="BA196">
            <v>219267</v>
          </cell>
          <cell r="BQ196">
            <v>46000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  <row r="200">
          <cell r="BQ200">
            <v>66878.73</v>
          </cell>
        </row>
        <row r="201">
          <cell r="BQ201">
            <v>601906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2">
    <tabColor indexed="50"/>
    <pageSetUpPr fitToPage="1"/>
  </sheetPr>
  <dimension ref="A1:Y103"/>
  <sheetViews>
    <sheetView workbookViewId="0" topLeftCell="A7">
      <selection activeCell="A49" sqref="A4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59" t="s">
        <v>145</v>
      </c>
      <c r="J1" s="359"/>
      <c r="K1" s="359"/>
      <c r="L1" s="359"/>
      <c r="M1" s="359"/>
      <c r="N1" s="359"/>
    </row>
    <row r="2" spans="8:14" s="234" customFormat="1" ht="27.75" customHeight="1">
      <c r="H2" s="235"/>
      <c r="I2" s="359"/>
      <c r="J2" s="359"/>
      <c r="K2" s="359"/>
      <c r="L2" s="359"/>
      <c r="M2" s="359"/>
      <c r="N2" s="359"/>
    </row>
    <row r="3" spans="8:14" s="234" customFormat="1" ht="3" customHeight="1" hidden="1">
      <c r="H3" s="235"/>
      <c r="I3" s="359"/>
      <c r="J3" s="359"/>
      <c r="K3" s="359"/>
      <c r="L3" s="359"/>
      <c r="M3" s="359"/>
      <c r="N3" s="359"/>
    </row>
    <row r="4" spans="1:16" s="234" customFormat="1" ht="15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236"/>
      <c r="O4" s="236"/>
      <c r="P4" s="236"/>
    </row>
    <row r="5" spans="1:16" s="234" customFormat="1" ht="15" customHeight="1">
      <c r="A5" s="376" t="s">
        <v>159</v>
      </c>
      <c r="B5" s="376"/>
      <c r="C5" s="376"/>
      <c r="D5" s="376"/>
      <c r="E5" s="376"/>
      <c r="F5" s="376"/>
      <c r="G5" s="376"/>
      <c r="H5" s="376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</row>
    <row r="7" s="239" customFormat="1" ht="11.25"/>
    <row r="8" spans="13:14" s="239" customFormat="1" ht="9.75" customHeight="1">
      <c r="M8" s="377" t="s">
        <v>2</v>
      </c>
      <c r="N8" s="377"/>
    </row>
    <row r="9" spans="1:14" s="239" customFormat="1" ht="22.5" customHeight="1">
      <c r="A9" s="240" t="s">
        <v>3</v>
      </c>
      <c r="B9" s="375" t="s">
        <v>143</v>
      </c>
      <c r="C9" s="375"/>
      <c r="D9" s="375"/>
      <c r="E9" s="375"/>
      <c r="F9" s="375"/>
      <c r="G9" s="375"/>
      <c r="H9" s="375"/>
      <c r="I9" s="375"/>
      <c r="J9" s="375"/>
      <c r="K9" s="241" t="s">
        <v>136</v>
      </c>
      <c r="M9" s="378">
        <v>41829167</v>
      </c>
      <c r="N9" s="378"/>
    </row>
    <row r="10" spans="1:14" s="239" customFormat="1" ht="11.25" customHeight="1">
      <c r="A10" s="242" t="s">
        <v>4</v>
      </c>
      <c r="B10" s="373" t="s">
        <v>161</v>
      </c>
      <c r="C10" s="373"/>
      <c r="D10" s="373"/>
      <c r="E10" s="373"/>
      <c r="F10" s="373"/>
      <c r="G10" s="373"/>
      <c r="H10" s="373"/>
      <c r="I10" s="373"/>
      <c r="J10" s="373"/>
      <c r="K10" s="241" t="s">
        <v>137</v>
      </c>
      <c r="M10" s="378"/>
      <c r="N10" s="378"/>
    </row>
    <row r="11" spans="1:14" s="239" customFormat="1" ht="11.25" customHeight="1">
      <c r="A11" s="242" t="s">
        <v>138</v>
      </c>
      <c r="B11" s="373" t="s">
        <v>153</v>
      </c>
      <c r="C11" s="373"/>
      <c r="D11" s="373"/>
      <c r="E11" s="373"/>
      <c r="F11" s="373"/>
      <c r="G11" s="373"/>
      <c r="H11" s="373"/>
      <c r="I11" s="373"/>
      <c r="J11" s="373"/>
      <c r="K11" s="241" t="s">
        <v>139</v>
      </c>
      <c r="M11" s="368"/>
      <c r="N11" s="368"/>
    </row>
    <row r="12" spans="1:14" s="239" customFormat="1" ht="11.25" customHeight="1">
      <c r="A12" s="372" t="s">
        <v>110</v>
      </c>
      <c r="B12" s="372"/>
      <c r="C12" s="243"/>
      <c r="D12" s="244">
        <v>0</v>
      </c>
      <c r="E12" s="370" t="s">
        <v>151</v>
      </c>
      <c r="F12" s="370"/>
      <c r="G12" s="370"/>
      <c r="H12" s="370"/>
      <c r="I12" s="370"/>
      <c r="J12" s="370"/>
      <c r="K12" s="245"/>
      <c r="L12" s="246"/>
      <c r="M12" s="246"/>
      <c r="N12" s="247"/>
    </row>
    <row r="13" spans="1:14" s="239" customFormat="1" ht="11.25">
      <c r="A13" s="360" t="s">
        <v>5</v>
      </c>
      <c r="B13" s="360"/>
      <c r="C13" s="243"/>
      <c r="D13" s="248"/>
      <c r="E13" s="361" t="s">
        <v>151</v>
      </c>
      <c r="F13" s="361"/>
      <c r="G13" s="361"/>
      <c r="H13" s="361"/>
      <c r="I13" s="361"/>
      <c r="J13" s="361"/>
      <c r="K13" s="361"/>
      <c r="L13" s="361"/>
      <c r="M13" s="361"/>
      <c r="N13" s="247"/>
    </row>
    <row r="14" spans="1:14" s="239" customFormat="1" ht="12" customHeight="1">
      <c r="A14" s="360" t="s">
        <v>6</v>
      </c>
      <c r="B14" s="360"/>
      <c r="C14" s="243"/>
      <c r="D14" s="249" t="s">
        <v>144</v>
      </c>
      <c r="E14" s="366" t="s">
        <v>8</v>
      </c>
      <c r="F14" s="366"/>
      <c r="G14" s="366"/>
      <c r="H14" s="366"/>
      <c r="I14" s="366"/>
      <c r="J14" s="366"/>
      <c r="K14" s="366"/>
      <c r="L14" s="366"/>
      <c r="M14" s="366"/>
      <c r="N14" s="247"/>
    </row>
    <row r="15" spans="1:25" s="239" customFormat="1" ht="43.5" customHeight="1">
      <c r="A15" s="360" t="s">
        <v>7</v>
      </c>
      <c r="B15" s="360"/>
      <c r="C15" s="243"/>
      <c r="D15" s="152" t="s">
        <v>187</v>
      </c>
      <c r="E15" s="364" t="str">
        <f>'Ф.№2 місц.'!E15:R15</f>
        <v>Сокальська ЗШ І-ІІІст. №4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2" t="s">
        <v>10</v>
      </c>
      <c r="B18" s="367" t="s">
        <v>119</v>
      </c>
      <c r="C18" s="367" t="s">
        <v>12</v>
      </c>
      <c r="D18" s="367" t="s">
        <v>146</v>
      </c>
      <c r="E18" s="367" t="s">
        <v>131</v>
      </c>
      <c r="F18" s="367" t="s">
        <v>14</v>
      </c>
      <c r="G18" s="367"/>
      <c r="H18" s="367" t="s">
        <v>147</v>
      </c>
      <c r="I18" s="367" t="s">
        <v>122</v>
      </c>
      <c r="J18" s="367" t="s">
        <v>19</v>
      </c>
      <c r="K18" s="367"/>
      <c r="L18" s="367" t="s">
        <v>20</v>
      </c>
      <c r="M18" s="367" t="s">
        <v>21</v>
      </c>
      <c r="N18" s="367"/>
    </row>
    <row r="19" spans="1:14" s="239" customFormat="1" ht="12.75" thickBot="1" thickTop="1">
      <c r="A19" s="362"/>
      <c r="B19" s="367"/>
      <c r="C19" s="367"/>
      <c r="D19" s="367"/>
      <c r="E19" s="367"/>
      <c r="F19" s="367" t="s">
        <v>22</v>
      </c>
      <c r="G19" s="371" t="s">
        <v>23</v>
      </c>
      <c r="H19" s="367"/>
      <c r="I19" s="367"/>
      <c r="J19" s="367" t="s">
        <v>22</v>
      </c>
      <c r="K19" s="371" t="s">
        <v>29</v>
      </c>
      <c r="L19" s="367"/>
      <c r="M19" s="367" t="s">
        <v>22</v>
      </c>
      <c r="N19" s="369" t="s">
        <v>23</v>
      </c>
    </row>
    <row r="20" spans="1:14" s="239" customFormat="1" ht="26.25" customHeight="1" thickBot="1" thickTop="1">
      <c r="A20" s="362"/>
      <c r="B20" s="367"/>
      <c r="C20" s="367"/>
      <c r="D20" s="367"/>
      <c r="E20" s="367"/>
      <c r="F20" s="367"/>
      <c r="G20" s="371"/>
      <c r="H20" s="367"/>
      <c r="I20" s="367"/>
      <c r="J20" s="367"/>
      <c r="K20" s="371"/>
      <c r="L20" s="367"/>
      <c r="M20" s="367"/>
      <c r="N20" s="369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601906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601906</v>
      </c>
      <c r="J22" s="255">
        <f t="shared" si="0"/>
        <v>601906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601906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601906</v>
      </c>
      <c r="J59" s="274">
        <f t="shared" si="12"/>
        <v>601906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601906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601906</v>
      </c>
      <c r="J60" s="274">
        <f t="shared" si="13"/>
        <v>601906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601906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601906</v>
      </c>
      <c r="J65" s="273">
        <f t="shared" si="15"/>
        <v>601906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v>601906</v>
      </c>
      <c r="E67" s="278">
        <v>0</v>
      </c>
      <c r="F67" s="277">
        <v>0</v>
      </c>
      <c r="G67" s="277">
        <v>0</v>
      </c>
      <c r="H67" s="277">
        <v>0</v>
      </c>
      <c r="I67" s="348">
        <f>'[1]№4'!$BQ$201</f>
        <v>601906</v>
      </c>
      <c r="J67" s="348">
        <f>I67</f>
        <v>601906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'[1]№4'!$E$199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'[1]№4'!$U$199+'[1]№4'!$AK$199+'[1]№4'!$BA$199+'[1]№4'!$BQ$199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85"/>
      <c r="E98" s="385"/>
      <c r="F98" s="220"/>
      <c r="G98" s="380" t="str">
        <f>'Ф.№2 місц.'!G101:Q101</f>
        <v>Роман СТАШКЕВИЧ</v>
      </c>
      <c r="H98" s="381"/>
      <c r="I98" s="381"/>
      <c r="J98" s="381"/>
      <c r="K98" s="381"/>
      <c r="L98" s="381"/>
      <c r="M98" s="381"/>
      <c r="N98" s="381"/>
      <c r="O98" s="355"/>
      <c r="P98" s="355"/>
      <c r="Q98" s="355"/>
    </row>
    <row r="99" spans="1:17" ht="15">
      <c r="A99" s="134"/>
      <c r="B99" s="220"/>
      <c r="C99" s="220"/>
      <c r="D99" s="379" t="s">
        <v>108</v>
      </c>
      <c r="E99" s="379"/>
      <c r="F99" s="220"/>
      <c r="G99" s="382" t="s">
        <v>109</v>
      </c>
      <c r="H99" s="382"/>
      <c r="I99" s="382"/>
      <c r="J99" s="382"/>
      <c r="K99" s="382"/>
      <c r="L99" s="382"/>
      <c r="M99" s="382"/>
      <c r="N99" s="382"/>
      <c r="O99" s="356"/>
      <c r="P99" s="356"/>
      <c r="Q99" s="357"/>
    </row>
    <row r="100" spans="1:17" ht="15">
      <c r="A100" s="220" t="s">
        <v>154</v>
      </c>
      <c r="B100" s="134"/>
      <c r="C100" s="220"/>
      <c r="D100" s="384"/>
      <c r="E100" s="384"/>
      <c r="F100" s="220"/>
      <c r="G100" s="380" t="s">
        <v>183</v>
      </c>
      <c r="H100" s="381"/>
      <c r="I100" s="381"/>
      <c r="J100" s="381"/>
      <c r="K100" s="381"/>
      <c r="L100" s="381"/>
      <c r="M100" s="381"/>
      <c r="N100" s="381"/>
      <c r="O100" s="355"/>
      <c r="P100" s="355"/>
      <c r="Q100" s="355"/>
    </row>
    <row r="101" spans="1:17" ht="8.25" customHeight="1">
      <c r="A101" s="221"/>
      <c r="B101" s="134"/>
      <c r="C101" s="220"/>
      <c r="D101" s="379" t="s">
        <v>108</v>
      </c>
      <c r="E101" s="379"/>
      <c r="F101" s="134"/>
      <c r="G101" s="383" t="s">
        <v>109</v>
      </c>
      <c r="H101" s="383"/>
      <c r="I101" s="383"/>
      <c r="J101" s="383"/>
      <c r="K101" s="383"/>
      <c r="L101" s="383"/>
      <c r="M101" s="383"/>
      <c r="N101" s="383"/>
      <c r="O101" s="356"/>
      <c r="P101" s="356"/>
      <c r="Q101" s="222"/>
    </row>
    <row r="102" spans="1:17" ht="12.75" customHeight="1">
      <c r="A102" s="234"/>
      <c r="O102" s="358"/>
      <c r="P102" s="358"/>
      <c r="Q102" s="358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9:E99"/>
    <mergeCell ref="D100:E100"/>
    <mergeCell ref="D98:E98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M19:M20"/>
    <mergeCell ref="C18:C20"/>
    <mergeCell ref="D18:D20"/>
    <mergeCell ref="F19:F20"/>
    <mergeCell ref="F18:G18"/>
    <mergeCell ref="G19:G20"/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6" t="s">
        <v>135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35"/>
    </row>
    <row r="2" spans="7:19" s="134" customFormat="1" ht="36.75" customHeight="1"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35"/>
    </row>
    <row r="3" spans="7:19" s="134" customFormat="1" ht="0.75" customHeight="1"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135"/>
    </row>
    <row r="4" spans="1:22" s="134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36"/>
      <c r="T4" s="136"/>
      <c r="U4" s="136"/>
      <c r="V4" s="136"/>
    </row>
    <row r="5" spans="1:22" s="134" customFormat="1" ht="15">
      <c r="A5" s="427" t="s">
        <v>149</v>
      </c>
      <c r="B5" s="427"/>
      <c r="C5" s="427"/>
      <c r="D5" s="427"/>
      <c r="E5" s="427"/>
      <c r="F5" s="42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8" t="s">
        <v>143</v>
      </c>
      <c r="C9" s="428"/>
      <c r="D9" s="428"/>
      <c r="E9" s="428"/>
      <c r="F9" s="428"/>
      <c r="G9" s="42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1" t="s">
        <v>152</v>
      </c>
      <c r="C10" s="431"/>
      <c r="D10" s="431"/>
      <c r="E10" s="431"/>
      <c r="F10" s="431"/>
      <c r="G10" s="431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2" t="s">
        <v>153</v>
      </c>
      <c r="C11" s="432"/>
      <c r="D11" s="432"/>
      <c r="E11" s="432"/>
      <c r="F11" s="432"/>
      <c r="G11" s="432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33" t="s">
        <v>151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9" t="s">
        <v>151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176</v>
      </c>
      <c r="E15" s="434" t="str">
        <f>'Ф.№2 місц.'!E15:R15</f>
        <v>Сокальська ЗШ І-ІІІст. №4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5" t="s">
        <v>10</v>
      </c>
      <c r="B19" s="422" t="s">
        <v>119</v>
      </c>
      <c r="C19" s="425" t="s">
        <v>12</v>
      </c>
      <c r="D19" s="422" t="s">
        <v>13</v>
      </c>
      <c r="E19" s="422" t="s">
        <v>131</v>
      </c>
      <c r="F19" s="421" t="s">
        <v>14</v>
      </c>
      <c r="G19" s="421" t="s">
        <v>166</v>
      </c>
      <c r="H19" s="421" t="s">
        <v>167</v>
      </c>
      <c r="I19" s="421" t="s">
        <v>168</v>
      </c>
      <c r="J19" s="421" t="s">
        <v>169</v>
      </c>
      <c r="K19" s="421" t="s">
        <v>122</v>
      </c>
      <c r="L19" s="421" t="s">
        <v>162</v>
      </c>
      <c r="M19" s="421" t="s">
        <v>163</v>
      </c>
      <c r="N19" s="421" t="s">
        <v>164</v>
      </c>
      <c r="O19" s="421" t="s">
        <v>165</v>
      </c>
      <c r="P19" s="421" t="s">
        <v>19</v>
      </c>
      <c r="Q19" s="421" t="s">
        <v>20</v>
      </c>
      <c r="R19" s="422" t="s">
        <v>21</v>
      </c>
    </row>
    <row r="20" spans="1:18" s="138" customFormat="1" ht="14.25" customHeight="1" thickBot="1" thickTop="1">
      <c r="A20" s="425"/>
      <c r="B20" s="422"/>
      <c r="C20" s="425"/>
      <c r="D20" s="422"/>
      <c r="E20" s="422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</row>
    <row r="21" spans="1:18" s="138" customFormat="1" ht="34.5" customHeight="1" thickBot="1" thickTop="1">
      <c r="A21" s="425"/>
      <c r="B21" s="422"/>
      <c r="C21" s="425"/>
      <c r="D21" s="422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'[1]№4'!$E$46</f>
        <v>0</v>
      </c>
      <c r="E31" s="163">
        <v>0</v>
      </c>
      <c r="F31" s="164">
        <v>0</v>
      </c>
      <c r="G31" s="344">
        <f>'[1]№4'!$U$46</f>
        <v>0</v>
      </c>
      <c r="H31" s="344">
        <f>'[1]№4'!$AK$46</f>
        <v>0</v>
      </c>
      <c r="I31" s="344">
        <f>'[1]№4'!$BA$46</f>
        <v>0</v>
      </c>
      <c r="J31" s="344">
        <f>'[1]№4'!$BQ$46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'[1]№4'!$E$179</f>
        <v>0</v>
      </c>
      <c r="E61" s="178">
        <v>0</v>
      </c>
      <c r="F61" s="177">
        <v>0</v>
      </c>
      <c r="G61" s="345">
        <f>'[1]№4'!$U$179</f>
        <v>0</v>
      </c>
      <c r="H61" s="345">
        <f>'[1]№4'!$AK$179</f>
        <v>0</v>
      </c>
      <c r="I61" s="345">
        <f>'[1]№4'!$BA$179</f>
        <v>0</v>
      </c>
      <c r="J61" s="345">
        <f>'[1]№4'!$BQ$179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5"/>
      <c r="E101" s="385"/>
      <c r="F101" s="220"/>
      <c r="G101" s="386" t="str">
        <f>'Ф.№2 місц.'!G101:Q101</f>
        <v>Роман СТАШКЕВИЧ</v>
      </c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6" s="134" customFormat="1" ht="12.75" customHeight="1">
      <c r="B102" s="220"/>
      <c r="C102" s="220"/>
      <c r="D102" s="379" t="s">
        <v>108</v>
      </c>
      <c r="E102" s="379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84"/>
      <c r="E103" s="384"/>
      <c r="F103" s="220"/>
      <c r="G103" s="386" t="s">
        <v>183</v>
      </c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  <row r="104" spans="1:17" s="134" customFormat="1" ht="12" customHeight="1">
      <c r="A104" s="221"/>
      <c r="C104" s="220"/>
      <c r="D104" s="379" t="s">
        <v>108</v>
      </c>
      <c r="E104" s="379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6" t="s">
        <v>135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35"/>
    </row>
    <row r="2" spans="7:19" s="134" customFormat="1" ht="36.75" customHeight="1"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35"/>
    </row>
    <row r="3" spans="7:19" s="134" customFormat="1" ht="0.75" customHeight="1"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135"/>
    </row>
    <row r="4" spans="1:22" s="134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36"/>
      <c r="T4" s="136"/>
      <c r="U4" s="136"/>
      <c r="V4" s="136"/>
    </row>
    <row r="5" spans="1:22" s="134" customFormat="1" ht="15">
      <c r="A5" s="427" t="s">
        <v>149</v>
      </c>
      <c r="B5" s="427"/>
      <c r="C5" s="427"/>
      <c r="D5" s="427"/>
      <c r="E5" s="427"/>
      <c r="F5" s="42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8" t="s">
        <v>143</v>
      </c>
      <c r="C9" s="428"/>
      <c r="D9" s="428"/>
      <c r="E9" s="428"/>
      <c r="F9" s="428"/>
      <c r="G9" s="42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1" t="s">
        <v>152</v>
      </c>
      <c r="C10" s="431"/>
      <c r="D10" s="431"/>
      <c r="E10" s="431"/>
      <c r="F10" s="431"/>
      <c r="G10" s="431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2" t="s">
        <v>153</v>
      </c>
      <c r="C11" s="432"/>
      <c r="D11" s="432"/>
      <c r="E11" s="432"/>
      <c r="F11" s="432"/>
      <c r="G11" s="432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33" t="s">
        <v>151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9" t="s">
        <v>151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179</v>
      </c>
      <c r="E15" s="434" t="str">
        <f>'Ф.№2 місц.'!E15:R15</f>
        <v>Сокальська ЗШ І-ІІІст. №4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5" t="s">
        <v>10</v>
      </c>
      <c r="B19" s="422" t="s">
        <v>119</v>
      </c>
      <c r="C19" s="425" t="s">
        <v>12</v>
      </c>
      <c r="D19" s="422" t="s">
        <v>13</v>
      </c>
      <c r="E19" s="422" t="s">
        <v>131</v>
      </c>
      <c r="F19" s="421" t="s">
        <v>14</v>
      </c>
      <c r="G19" s="421" t="s">
        <v>166</v>
      </c>
      <c r="H19" s="421" t="s">
        <v>167</v>
      </c>
      <c r="I19" s="421" t="s">
        <v>168</v>
      </c>
      <c r="J19" s="421" t="s">
        <v>169</v>
      </c>
      <c r="K19" s="421" t="s">
        <v>122</v>
      </c>
      <c r="L19" s="421" t="s">
        <v>162</v>
      </c>
      <c r="M19" s="421" t="s">
        <v>163</v>
      </c>
      <c r="N19" s="421" t="s">
        <v>164</v>
      </c>
      <c r="O19" s="421" t="s">
        <v>165</v>
      </c>
      <c r="P19" s="421" t="s">
        <v>19</v>
      </c>
      <c r="Q19" s="421" t="s">
        <v>20</v>
      </c>
      <c r="R19" s="422" t="s">
        <v>21</v>
      </c>
    </row>
    <row r="20" spans="1:18" s="138" customFormat="1" ht="14.25" customHeight="1" thickBot="1" thickTop="1">
      <c r="A20" s="425"/>
      <c r="B20" s="422"/>
      <c r="C20" s="425"/>
      <c r="D20" s="422"/>
      <c r="E20" s="422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</row>
    <row r="21" spans="1:18" s="138" customFormat="1" ht="34.5" customHeight="1" thickBot="1" thickTop="1">
      <c r="A21" s="425"/>
      <c r="B21" s="422"/>
      <c r="C21" s="425"/>
      <c r="D21" s="422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72574.3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43774.990000000005</v>
      </c>
      <c r="J23" s="158">
        <f t="shared" si="0"/>
        <v>28799.31</v>
      </c>
      <c r="K23" s="158">
        <f t="shared" si="0"/>
        <v>72574.3</v>
      </c>
      <c r="L23" s="158">
        <f t="shared" si="0"/>
        <v>0</v>
      </c>
      <c r="M23" s="158">
        <f t="shared" si="0"/>
        <v>0</v>
      </c>
      <c r="N23" s="158">
        <f t="shared" si="0"/>
        <v>43774.990000000005</v>
      </c>
      <c r="O23" s="158">
        <f t="shared" si="0"/>
        <v>28799.31</v>
      </c>
      <c r="P23" s="158">
        <f t="shared" si="0"/>
        <v>72574.3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72574.3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43774.990000000005</v>
      </c>
      <c r="J24" s="158">
        <f t="shared" si="1"/>
        <v>28799.31</v>
      </c>
      <c r="K24" s="158">
        <f t="shared" si="1"/>
        <v>72574.3</v>
      </c>
      <c r="L24" s="158">
        <f t="shared" si="1"/>
        <v>0</v>
      </c>
      <c r="M24" s="158">
        <f t="shared" si="1"/>
        <v>0</v>
      </c>
      <c r="N24" s="158">
        <f t="shared" si="1"/>
        <v>43774.990000000005</v>
      </c>
      <c r="O24" s="158">
        <f t="shared" si="1"/>
        <v>28799.31</v>
      </c>
      <c r="P24" s="158">
        <f t="shared" si="1"/>
        <v>72574.3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72574.3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43774.990000000005</v>
      </c>
      <c r="J25" s="158">
        <f t="shared" si="2"/>
        <v>28799.31</v>
      </c>
      <c r="K25" s="158">
        <f t="shared" si="2"/>
        <v>72574.3</v>
      </c>
      <c r="L25" s="158">
        <f t="shared" si="2"/>
        <v>0</v>
      </c>
      <c r="M25" s="158">
        <f t="shared" si="2"/>
        <v>0</v>
      </c>
      <c r="N25" s="158">
        <f t="shared" si="2"/>
        <v>43774.990000000005</v>
      </c>
      <c r="O25" s="158">
        <f t="shared" si="2"/>
        <v>28799.31</v>
      </c>
      <c r="P25" s="158">
        <f t="shared" si="2"/>
        <v>72574.3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59487.12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35881.12</v>
      </c>
      <c r="J26" s="163">
        <f>SUM(J27:J28)</f>
        <v>23606</v>
      </c>
      <c r="K26" s="158">
        <f>G26+H26+I26+J26</f>
        <v>59487.12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35881.12</v>
      </c>
      <c r="O26" s="163">
        <f t="shared" si="3"/>
        <v>23606</v>
      </c>
      <c r="P26" s="163">
        <f t="shared" si="3"/>
        <v>59487.12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'[1]№4'!$E$11</f>
        <v>59487.12</v>
      </c>
      <c r="E27" s="336">
        <v>0</v>
      </c>
      <c r="F27" s="328">
        <v>0</v>
      </c>
      <c r="G27" s="351">
        <f>'[1]№4'!$U$11</f>
        <v>0</v>
      </c>
      <c r="H27" s="351">
        <f>'[1]№4'!$AK$11</f>
        <v>0</v>
      </c>
      <c r="I27" s="351">
        <f>'[1]№4'!$BA$11</f>
        <v>35881.12</v>
      </c>
      <c r="J27" s="351">
        <f>'[1]№4'!$BQ$11</f>
        <v>23606</v>
      </c>
      <c r="K27" s="337">
        <f>G27+H27+I27+J27</f>
        <v>59487.12</v>
      </c>
      <c r="L27" s="351">
        <f>G27</f>
        <v>0</v>
      </c>
      <c r="M27" s="351">
        <f>H27</f>
        <v>0</v>
      </c>
      <c r="N27" s="351">
        <f>I27</f>
        <v>35881.12</v>
      </c>
      <c r="O27" s="351">
        <f>J27</f>
        <v>23606</v>
      </c>
      <c r="P27" s="338">
        <f>L27+M27+N27+O27</f>
        <v>59487.12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'[1]№4'!$E$12</f>
        <v>13087.18</v>
      </c>
      <c r="E29" s="338"/>
      <c r="F29" s="338">
        <v>0</v>
      </c>
      <c r="G29" s="351">
        <f>'[1]№4'!$U$12</f>
        <v>0</v>
      </c>
      <c r="H29" s="351">
        <f>'[1]№4'!$AK$12</f>
        <v>0</v>
      </c>
      <c r="I29" s="351">
        <f>'[1]№4'!$BA$12</f>
        <v>7893.87</v>
      </c>
      <c r="J29" s="351">
        <f>'[1]№4'!$BQ$12</f>
        <v>5193.31</v>
      </c>
      <c r="K29" s="337">
        <f>G29+H29+I29+J29</f>
        <v>13087.18</v>
      </c>
      <c r="L29" s="344">
        <f>G29</f>
        <v>0</v>
      </c>
      <c r="M29" s="344">
        <f>H29</f>
        <v>0</v>
      </c>
      <c r="N29" s="344">
        <f>I29</f>
        <v>7893.87</v>
      </c>
      <c r="O29" s="344">
        <f>J29</f>
        <v>5193.31</v>
      </c>
      <c r="P29" s="338">
        <f>L29+M29+N29+O29</f>
        <v>13087.18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'[1]№4'!$E$51</f>
        <v>0</v>
      </c>
      <c r="E31" s="163">
        <v>0</v>
      </c>
      <c r="F31" s="164">
        <v>0</v>
      </c>
      <c r="G31" s="344">
        <f>'[1]№4'!$U$51</f>
        <v>0</v>
      </c>
      <c r="H31" s="344">
        <f>'[1]№4'!$AK$51</f>
        <v>0</v>
      </c>
      <c r="I31" s="344">
        <f>'[1]№4'!$BA$51</f>
        <v>0</v>
      </c>
      <c r="J31" s="344">
        <f>'[1]№4'!$BQ$51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'[1]№4'!$E$183</f>
        <v>0</v>
      </c>
      <c r="E61" s="178">
        <v>0</v>
      </c>
      <c r="F61" s="177">
        <v>0</v>
      </c>
      <c r="G61" s="345">
        <f>'[1]№4'!$U$183</f>
        <v>0</v>
      </c>
      <c r="H61" s="345">
        <f>'[1]№4'!$AK$183</f>
        <v>0</v>
      </c>
      <c r="I61" s="345">
        <f>'[1]№4'!$BA$183</f>
        <v>0</v>
      </c>
      <c r="J61" s="345">
        <f>'[1]№4'!$BQ$183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5"/>
      <c r="E101" s="385"/>
      <c r="F101" s="220"/>
      <c r="G101" s="386" t="str">
        <f>'Ф.№2 місц.'!G101:Q101</f>
        <v>Роман СТАШКЕВИЧ</v>
      </c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6" s="134" customFormat="1" ht="12.75" customHeight="1">
      <c r="B102" s="220"/>
      <c r="C102" s="220"/>
      <c r="D102" s="379" t="s">
        <v>108</v>
      </c>
      <c r="E102" s="379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84"/>
      <c r="E103" s="384"/>
      <c r="F103" s="220"/>
      <c r="G103" s="386" t="s">
        <v>183</v>
      </c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  <row r="104" spans="1:17" s="134" customFormat="1" ht="12" customHeight="1">
      <c r="A104" s="221"/>
      <c r="C104" s="220"/>
      <c r="D104" s="379" t="s">
        <v>108</v>
      </c>
      <c r="E104" s="379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6" t="s">
        <v>135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35"/>
    </row>
    <row r="2" spans="7:19" s="134" customFormat="1" ht="36.75" customHeight="1"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35"/>
    </row>
    <row r="3" spans="7:19" s="134" customFormat="1" ht="0.75" customHeight="1"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135"/>
    </row>
    <row r="4" spans="1:22" s="134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36"/>
      <c r="T4" s="136"/>
      <c r="U4" s="136"/>
      <c r="V4" s="136"/>
    </row>
    <row r="5" spans="1:22" s="134" customFormat="1" ht="15">
      <c r="A5" s="427" t="s">
        <v>149</v>
      </c>
      <c r="B5" s="427"/>
      <c r="C5" s="427"/>
      <c r="D5" s="427"/>
      <c r="E5" s="427"/>
      <c r="F5" s="42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8" t="s">
        <v>143</v>
      </c>
      <c r="C9" s="428"/>
      <c r="D9" s="428"/>
      <c r="E9" s="428"/>
      <c r="F9" s="428"/>
      <c r="G9" s="42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1" t="s">
        <v>152</v>
      </c>
      <c r="C10" s="431"/>
      <c r="D10" s="431"/>
      <c r="E10" s="431"/>
      <c r="F10" s="431"/>
      <c r="G10" s="431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2" t="s">
        <v>153</v>
      </c>
      <c r="C11" s="432"/>
      <c r="D11" s="432"/>
      <c r="E11" s="432"/>
      <c r="F11" s="432"/>
      <c r="G11" s="432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33" t="s">
        <v>151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9" t="s">
        <v>151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178</v>
      </c>
      <c r="E15" s="434" t="str">
        <f>'Ф.№2 місц.'!E15:R15</f>
        <v>Сокальська ЗШ І-ІІІст. №4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5" t="s">
        <v>10</v>
      </c>
      <c r="B19" s="422" t="s">
        <v>119</v>
      </c>
      <c r="C19" s="425" t="s">
        <v>12</v>
      </c>
      <c r="D19" s="422" t="s">
        <v>13</v>
      </c>
      <c r="E19" s="422" t="s">
        <v>131</v>
      </c>
      <c r="F19" s="421" t="s">
        <v>14</v>
      </c>
      <c r="G19" s="421" t="s">
        <v>166</v>
      </c>
      <c r="H19" s="421" t="s">
        <v>167</v>
      </c>
      <c r="I19" s="421" t="s">
        <v>168</v>
      </c>
      <c r="J19" s="421" t="s">
        <v>169</v>
      </c>
      <c r="K19" s="421" t="s">
        <v>122</v>
      </c>
      <c r="L19" s="421" t="s">
        <v>162</v>
      </c>
      <c r="M19" s="421" t="s">
        <v>163</v>
      </c>
      <c r="N19" s="421" t="s">
        <v>164</v>
      </c>
      <c r="O19" s="421" t="s">
        <v>165</v>
      </c>
      <c r="P19" s="421" t="s">
        <v>19</v>
      </c>
      <c r="Q19" s="421" t="s">
        <v>20</v>
      </c>
      <c r="R19" s="422" t="s">
        <v>21</v>
      </c>
    </row>
    <row r="20" spans="1:18" s="138" customFormat="1" ht="14.25" customHeight="1" thickBot="1" thickTop="1">
      <c r="A20" s="425"/>
      <c r="B20" s="422"/>
      <c r="C20" s="425"/>
      <c r="D20" s="422"/>
      <c r="E20" s="422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</row>
    <row r="21" spans="1:18" s="138" customFormat="1" ht="34.5" customHeight="1" thickBot="1" thickTop="1">
      <c r="A21" s="425"/>
      <c r="B21" s="422"/>
      <c r="C21" s="425"/>
      <c r="D21" s="422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'[1]№4'!$E$41</f>
        <v>0</v>
      </c>
      <c r="E31" s="163">
        <v>0</v>
      </c>
      <c r="F31" s="164">
        <v>0</v>
      </c>
      <c r="G31" s="344">
        <f>'[1]№4'!$U$41</f>
        <v>0</v>
      </c>
      <c r="H31" s="344">
        <f>'[1]№4'!$AK$41</f>
        <v>0</v>
      </c>
      <c r="I31" s="344">
        <f>'[1]№4'!$BA$41</f>
        <v>0</v>
      </c>
      <c r="J31" s="344">
        <f>'[1]№4'!$BQ$41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'[1]№4'!$E$186</f>
        <v>0</v>
      </c>
      <c r="E61" s="178">
        <v>0</v>
      </c>
      <c r="F61" s="177">
        <v>0</v>
      </c>
      <c r="G61" s="345">
        <f>'[1]№4'!$U$186</f>
        <v>0</v>
      </c>
      <c r="H61" s="345">
        <f>'[1]№4'!$AK$186</f>
        <v>0</v>
      </c>
      <c r="I61" s="345">
        <f>'[1]№4'!$BA$186</f>
        <v>0</v>
      </c>
      <c r="J61" s="345">
        <f>'[1]№4'!$BQ$186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5"/>
      <c r="E101" s="385"/>
      <c r="F101" s="220"/>
      <c r="G101" s="386" t="str">
        <f>'Ф.№2 місц.'!G101:Q101</f>
        <v>Роман СТАШКЕВИЧ</v>
      </c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6" s="134" customFormat="1" ht="12.75" customHeight="1">
      <c r="B102" s="220"/>
      <c r="C102" s="220"/>
      <c r="D102" s="379" t="s">
        <v>108</v>
      </c>
      <c r="E102" s="379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84"/>
      <c r="E103" s="384"/>
      <c r="F103" s="220"/>
      <c r="G103" s="386" t="s">
        <v>183</v>
      </c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  <row r="104" spans="1:17" s="134" customFormat="1" ht="12" customHeight="1">
      <c r="A104" s="221"/>
      <c r="C104" s="220"/>
      <c r="D104" s="379" t="s">
        <v>108</v>
      </c>
      <c r="E104" s="379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6" t="s">
        <v>135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35"/>
    </row>
    <row r="2" spans="7:19" s="134" customFormat="1" ht="36.75" customHeight="1"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35"/>
    </row>
    <row r="3" spans="7:19" s="134" customFormat="1" ht="0.75" customHeight="1"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135"/>
    </row>
    <row r="4" spans="1:22" s="134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36"/>
      <c r="T4" s="136"/>
      <c r="U4" s="136"/>
      <c r="V4" s="136"/>
    </row>
    <row r="5" spans="1:22" s="134" customFormat="1" ht="15">
      <c r="A5" s="427" t="s">
        <v>149</v>
      </c>
      <c r="B5" s="427"/>
      <c r="C5" s="427"/>
      <c r="D5" s="427"/>
      <c r="E5" s="427"/>
      <c r="F5" s="42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8" t="s">
        <v>143</v>
      </c>
      <c r="C9" s="428"/>
      <c r="D9" s="428"/>
      <c r="E9" s="428"/>
      <c r="F9" s="428"/>
      <c r="G9" s="42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1" t="s">
        <v>152</v>
      </c>
      <c r="C10" s="431"/>
      <c r="D10" s="431"/>
      <c r="E10" s="431"/>
      <c r="F10" s="431"/>
      <c r="G10" s="431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2" t="s">
        <v>153</v>
      </c>
      <c r="C11" s="432"/>
      <c r="D11" s="432"/>
      <c r="E11" s="432"/>
      <c r="F11" s="432"/>
      <c r="G11" s="432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33" t="s">
        <v>151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9" t="s">
        <v>151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177</v>
      </c>
      <c r="E15" s="434" t="str">
        <f>'Ф.№2 місц.'!E15:R15</f>
        <v>Сокальська ЗШ І-ІІІст. №4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5" t="s">
        <v>10</v>
      </c>
      <c r="B19" s="422" t="s">
        <v>119</v>
      </c>
      <c r="C19" s="425" t="s">
        <v>12</v>
      </c>
      <c r="D19" s="422" t="s">
        <v>13</v>
      </c>
      <c r="E19" s="422" t="s">
        <v>131</v>
      </c>
      <c r="F19" s="421" t="s">
        <v>14</v>
      </c>
      <c r="G19" s="421" t="s">
        <v>166</v>
      </c>
      <c r="H19" s="421" t="s">
        <v>167</v>
      </c>
      <c r="I19" s="421" t="s">
        <v>168</v>
      </c>
      <c r="J19" s="421" t="s">
        <v>169</v>
      </c>
      <c r="K19" s="421" t="s">
        <v>122</v>
      </c>
      <c r="L19" s="421" t="s">
        <v>162</v>
      </c>
      <c r="M19" s="421" t="s">
        <v>163</v>
      </c>
      <c r="N19" s="421" t="s">
        <v>164</v>
      </c>
      <c r="O19" s="421" t="s">
        <v>165</v>
      </c>
      <c r="P19" s="421" t="s">
        <v>19</v>
      </c>
      <c r="Q19" s="421" t="s">
        <v>20</v>
      </c>
      <c r="R19" s="422" t="s">
        <v>21</v>
      </c>
    </row>
    <row r="20" spans="1:18" s="138" customFormat="1" ht="14.25" customHeight="1" thickBot="1" thickTop="1">
      <c r="A20" s="425"/>
      <c r="B20" s="422"/>
      <c r="C20" s="425"/>
      <c r="D20" s="422"/>
      <c r="E20" s="422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</row>
    <row r="21" spans="1:18" s="138" customFormat="1" ht="34.5" customHeight="1" thickBot="1" thickTop="1">
      <c r="A21" s="425"/>
      <c r="B21" s="422"/>
      <c r="C21" s="425"/>
      <c r="D21" s="422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'[1]№4'!$E$42</f>
        <v>0</v>
      </c>
      <c r="E31" s="163">
        <v>0</v>
      </c>
      <c r="F31" s="164">
        <v>0</v>
      </c>
      <c r="G31" s="344">
        <f>'[1]№4'!$U$42</f>
        <v>0</v>
      </c>
      <c r="H31" s="344">
        <f>'[1]№4'!$AK$42</f>
        <v>0</v>
      </c>
      <c r="I31" s="344">
        <f>'[1]№4'!$BA$42</f>
        <v>0</v>
      </c>
      <c r="J31" s="344">
        <f>'[1]№4'!$BQ$42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'[1]№4'!$E$187</f>
        <v>0</v>
      </c>
      <c r="E61" s="178">
        <v>0</v>
      </c>
      <c r="F61" s="177">
        <v>0</v>
      </c>
      <c r="G61" s="345">
        <f>'[1]№4'!$U$187</f>
        <v>0</v>
      </c>
      <c r="H61" s="345">
        <f>'[1]№4'!$AK$187</f>
        <v>0</v>
      </c>
      <c r="I61" s="345">
        <f>'[1]№4'!$BA$187</f>
        <v>0</v>
      </c>
      <c r="J61" s="345">
        <f>'[1]№4'!$BQ$187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5"/>
      <c r="E101" s="385"/>
      <c r="F101" s="220"/>
      <c r="G101" s="386" t="str">
        <f>'Ф.№2 місц.'!G101:Q101</f>
        <v>Роман СТАШКЕВИЧ</v>
      </c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6" s="134" customFormat="1" ht="12.75" customHeight="1">
      <c r="B102" s="220"/>
      <c r="C102" s="220"/>
      <c r="D102" s="379" t="s">
        <v>108</v>
      </c>
      <c r="E102" s="379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84"/>
      <c r="E103" s="384"/>
      <c r="F103" s="220"/>
      <c r="G103" s="386" t="s">
        <v>183</v>
      </c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  <row r="104" spans="1:17" s="134" customFormat="1" ht="12" customHeight="1">
      <c r="A104" s="221"/>
      <c r="C104" s="220"/>
      <c r="D104" s="379" t="s">
        <v>108</v>
      </c>
      <c r="E104" s="379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6">
      <selection activeCell="D68" sqref="D68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59" t="s">
        <v>145</v>
      </c>
      <c r="J1" s="359"/>
      <c r="K1" s="359"/>
      <c r="L1" s="359"/>
      <c r="M1" s="359"/>
      <c r="N1" s="359"/>
    </row>
    <row r="2" spans="8:14" s="234" customFormat="1" ht="27.75" customHeight="1">
      <c r="H2" s="235"/>
      <c r="I2" s="359"/>
      <c r="J2" s="359"/>
      <c r="K2" s="359"/>
      <c r="L2" s="359"/>
      <c r="M2" s="359"/>
      <c r="N2" s="359"/>
    </row>
    <row r="3" spans="8:14" s="234" customFormat="1" ht="3" customHeight="1" hidden="1">
      <c r="H3" s="235"/>
      <c r="I3" s="359"/>
      <c r="J3" s="359"/>
      <c r="K3" s="359"/>
      <c r="L3" s="359"/>
      <c r="M3" s="359"/>
      <c r="N3" s="359"/>
    </row>
    <row r="4" spans="1:16" s="234" customFormat="1" ht="15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236"/>
      <c r="O4" s="236"/>
      <c r="P4" s="236"/>
    </row>
    <row r="5" spans="1:16" s="234" customFormat="1" ht="15" customHeight="1">
      <c r="A5" s="376" t="s">
        <v>159</v>
      </c>
      <c r="B5" s="376"/>
      <c r="C5" s="376"/>
      <c r="D5" s="376"/>
      <c r="E5" s="376"/>
      <c r="F5" s="376"/>
      <c r="G5" s="376"/>
      <c r="H5" s="376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</row>
    <row r="7" s="239" customFormat="1" ht="11.25"/>
    <row r="8" spans="13:14" s="239" customFormat="1" ht="9.75" customHeight="1">
      <c r="M8" s="377" t="s">
        <v>2</v>
      </c>
      <c r="N8" s="377"/>
    </row>
    <row r="9" spans="1:14" s="239" customFormat="1" ht="22.5" customHeight="1">
      <c r="A9" s="240" t="s">
        <v>3</v>
      </c>
      <c r="B9" s="375" t="s">
        <v>143</v>
      </c>
      <c r="C9" s="375"/>
      <c r="D9" s="375"/>
      <c r="E9" s="375"/>
      <c r="F9" s="375"/>
      <c r="G9" s="375"/>
      <c r="H9" s="375"/>
      <c r="I9" s="375"/>
      <c r="J9" s="375"/>
      <c r="K9" s="241" t="s">
        <v>136</v>
      </c>
      <c r="M9" s="378">
        <v>41829167</v>
      </c>
      <c r="N9" s="378"/>
    </row>
    <row r="10" spans="1:14" s="239" customFormat="1" ht="11.25" customHeight="1">
      <c r="A10" s="242" t="s">
        <v>4</v>
      </c>
      <c r="B10" s="373" t="s">
        <v>161</v>
      </c>
      <c r="C10" s="373"/>
      <c r="D10" s="373"/>
      <c r="E10" s="373"/>
      <c r="F10" s="373"/>
      <c r="G10" s="373"/>
      <c r="H10" s="373"/>
      <c r="I10" s="373"/>
      <c r="J10" s="373"/>
      <c r="K10" s="241" t="s">
        <v>137</v>
      </c>
      <c r="M10" s="378"/>
      <c r="N10" s="378"/>
    </row>
    <row r="11" spans="1:14" s="239" customFormat="1" ht="11.25" customHeight="1">
      <c r="A11" s="242" t="s">
        <v>138</v>
      </c>
      <c r="B11" s="373" t="s">
        <v>153</v>
      </c>
      <c r="C11" s="373"/>
      <c r="D11" s="373"/>
      <c r="E11" s="373"/>
      <c r="F11" s="373"/>
      <c r="G11" s="373"/>
      <c r="H11" s="373"/>
      <c r="I11" s="373"/>
      <c r="J11" s="373"/>
      <c r="K11" s="241" t="s">
        <v>139</v>
      </c>
      <c r="M11" s="368"/>
      <c r="N11" s="368"/>
    </row>
    <row r="12" spans="1:14" s="239" customFormat="1" ht="11.25" customHeight="1">
      <c r="A12" s="372" t="s">
        <v>110</v>
      </c>
      <c r="B12" s="372"/>
      <c r="C12" s="243"/>
      <c r="D12" s="244">
        <v>0</v>
      </c>
      <c r="E12" s="370" t="s">
        <v>151</v>
      </c>
      <c r="F12" s="370"/>
      <c r="G12" s="370"/>
      <c r="H12" s="370"/>
      <c r="I12" s="370"/>
      <c r="J12" s="370"/>
      <c r="K12" s="245"/>
      <c r="L12" s="246"/>
      <c r="M12" s="246"/>
      <c r="N12" s="247"/>
    </row>
    <row r="13" spans="1:14" s="239" customFormat="1" ht="11.25">
      <c r="A13" s="360" t="s">
        <v>5</v>
      </c>
      <c r="B13" s="360"/>
      <c r="C13" s="243"/>
      <c r="D13" s="248"/>
      <c r="E13" s="361" t="s">
        <v>151</v>
      </c>
      <c r="F13" s="361"/>
      <c r="G13" s="361"/>
      <c r="H13" s="361"/>
      <c r="I13" s="361"/>
      <c r="J13" s="361"/>
      <c r="K13" s="361"/>
      <c r="L13" s="361"/>
      <c r="M13" s="361"/>
      <c r="N13" s="247"/>
    </row>
    <row r="14" spans="1:14" s="239" customFormat="1" ht="12" customHeight="1">
      <c r="A14" s="360" t="s">
        <v>6</v>
      </c>
      <c r="B14" s="360"/>
      <c r="C14" s="243"/>
      <c r="D14" s="249" t="s">
        <v>144</v>
      </c>
      <c r="E14" s="366" t="s">
        <v>8</v>
      </c>
      <c r="F14" s="366"/>
      <c r="G14" s="366"/>
      <c r="H14" s="366"/>
      <c r="I14" s="366"/>
      <c r="J14" s="366"/>
      <c r="K14" s="366"/>
      <c r="L14" s="366"/>
      <c r="M14" s="366"/>
      <c r="N14" s="247"/>
    </row>
    <row r="15" spans="1:25" s="239" customFormat="1" ht="43.5" customHeight="1">
      <c r="A15" s="360" t="s">
        <v>7</v>
      </c>
      <c r="B15" s="360"/>
      <c r="C15" s="243"/>
      <c r="D15" s="152" t="s">
        <v>186</v>
      </c>
      <c r="E15" s="364" t="str">
        <f>'Ф.№2 місц.'!E15:R15</f>
        <v>Сокальська ЗШ І-ІІІст. №4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2" t="s">
        <v>10</v>
      </c>
      <c r="B18" s="367" t="s">
        <v>119</v>
      </c>
      <c r="C18" s="367" t="s">
        <v>12</v>
      </c>
      <c r="D18" s="367" t="s">
        <v>146</v>
      </c>
      <c r="E18" s="367" t="s">
        <v>131</v>
      </c>
      <c r="F18" s="367" t="s">
        <v>14</v>
      </c>
      <c r="G18" s="367"/>
      <c r="H18" s="367" t="s">
        <v>147</v>
      </c>
      <c r="I18" s="367" t="s">
        <v>122</v>
      </c>
      <c r="J18" s="367" t="s">
        <v>19</v>
      </c>
      <c r="K18" s="367"/>
      <c r="L18" s="367" t="s">
        <v>20</v>
      </c>
      <c r="M18" s="367" t="s">
        <v>21</v>
      </c>
      <c r="N18" s="367"/>
    </row>
    <row r="19" spans="1:14" s="239" customFormat="1" ht="12.75" thickBot="1" thickTop="1">
      <c r="A19" s="362"/>
      <c r="B19" s="367"/>
      <c r="C19" s="367"/>
      <c r="D19" s="367"/>
      <c r="E19" s="367"/>
      <c r="F19" s="367" t="s">
        <v>22</v>
      </c>
      <c r="G19" s="371" t="s">
        <v>23</v>
      </c>
      <c r="H19" s="367"/>
      <c r="I19" s="367"/>
      <c r="J19" s="367" t="s">
        <v>22</v>
      </c>
      <c r="K19" s="371" t="s">
        <v>29</v>
      </c>
      <c r="L19" s="367"/>
      <c r="M19" s="367" t="s">
        <v>22</v>
      </c>
      <c r="N19" s="369" t="s">
        <v>23</v>
      </c>
    </row>
    <row r="20" spans="1:14" s="239" customFormat="1" ht="26.25" customHeight="1" thickBot="1" thickTop="1">
      <c r="A20" s="362"/>
      <c r="B20" s="367"/>
      <c r="C20" s="367"/>
      <c r="D20" s="367"/>
      <c r="E20" s="367"/>
      <c r="F20" s="367"/>
      <c r="G20" s="371"/>
      <c r="H20" s="367"/>
      <c r="I20" s="367"/>
      <c r="J20" s="367"/>
      <c r="K20" s="371"/>
      <c r="L20" s="367"/>
      <c r="M20" s="367"/>
      <c r="N20" s="369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66878.73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66878.73</v>
      </c>
      <c r="J22" s="255">
        <f t="shared" si="0"/>
        <v>66878.73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66878.73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66878.73</v>
      </c>
      <c r="J59" s="274">
        <f t="shared" si="12"/>
        <v>66878.73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66878.73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66878.73</v>
      </c>
      <c r="J60" s="274">
        <f t="shared" si="13"/>
        <v>66878.73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66878.73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66878.73</v>
      </c>
      <c r="J65" s="273">
        <f t="shared" si="15"/>
        <v>66878.73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v>66878.73</v>
      </c>
      <c r="E67" s="278">
        <v>0</v>
      </c>
      <c r="F67" s="277">
        <v>0</v>
      </c>
      <c r="G67" s="277">
        <v>0</v>
      </c>
      <c r="H67" s="277">
        <v>0</v>
      </c>
      <c r="I67" s="348">
        <f>'[1]№4'!$BQ$200</f>
        <v>66878.73</v>
      </c>
      <c r="J67" s="348">
        <f>I67</f>
        <v>66878.73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'[1]№4'!$E$199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'[1]№4'!$U$199+'[1]№4'!$AK$199+'[1]№4'!$BA$199+'[1]№4'!$BQ$199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85"/>
      <c r="E98" s="385"/>
      <c r="F98" s="220"/>
      <c r="G98" s="380" t="str">
        <f>'Ф.№2 місц.'!G101:Q101</f>
        <v>Роман СТАШКЕВИЧ</v>
      </c>
      <c r="H98" s="381"/>
      <c r="I98" s="381"/>
      <c r="J98" s="381"/>
      <c r="K98" s="381"/>
      <c r="L98" s="381"/>
      <c r="M98" s="381"/>
      <c r="N98" s="381"/>
      <c r="O98" s="355"/>
      <c r="P98" s="355"/>
      <c r="Q98" s="355"/>
    </row>
    <row r="99" spans="1:17" ht="15">
      <c r="A99" s="134"/>
      <c r="B99" s="220"/>
      <c r="C99" s="220"/>
      <c r="D99" s="379" t="s">
        <v>108</v>
      </c>
      <c r="E99" s="379"/>
      <c r="F99" s="220"/>
      <c r="G99" s="382" t="s">
        <v>109</v>
      </c>
      <c r="H99" s="382"/>
      <c r="I99" s="382"/>
      <c r="J99" s="382"/>
      <c r="K99" s="382"/>
      <c r="L99" s="382"/>
      <c r="M99" s="382"/>
      <c r="N99" s="382"/>
      <c r="O99" s="356"/>
      <c r="P99" s="356"/>
      <c r="Q99" s="357"/>
    </row>
    <row r="100" spans="1:17" ht="15">
      <c r="A100" s="220" t="s">
        <v>154</v>
      </c>
      <c r="B100" s="134"/>
      <c r="C100" s="220"/>
      <c r="D100" s="384"/>
      <c r="E100" s="384"/>
      <c r="F100" s="220"/>
      <c r="G100" s="380" t="s">
        <v>183</v>
      </c>
      <c r="H100" s="381"/>
      <c r="I100" s="381"/>
      <c r="J100" s="381"/>
      <c r="K100" s="381"/>
      <c r="L100" s="381"/>
      <c r="M100" s="381"/>
      <c r="N100" s="381"/>
      <c r="O100" s="355"/>
      <c r="P100" s="355"/>
      <c r="Q100" s="355"/>
    </row>
    <row r="101" spans="1:17" ht="8.25" customHeight="1">
      <c r="A101" s="221"/>
      <c r="B101" s="134"/>
      <c r="C101" s="220"/>
      <c r="D101" s="379" t="s">
        <v>108</v>
      </c>
      <c r="E101" s="379"/>
      <c r="F101" s="134"/>
      <c r="G101" s="383" t="s">
        <v>109</v>
      </c>
      <c r="H101" s="383"/>
      <c r="I101" s="383"/>
      <c r="J101" s="383"/>
      <c r="K101" s="383"/>
      <c r="L101" s="383"/>
      <c r="M101" s="383"/>
      <c r="N101" s="383"/>
      <c r="O101" s="356"/>
      <c r="P101" s="356"/>
      <c r="Q101" s="222"/>
    </row>
    <row r="102" spans="1:17" ht="12.75" customHeight="1">
      <c r="A102" s="234"/>
      <c r="O102" s="358"/>
      <c r="P102" s="358"/>
      <c r="Q102" s="358"/>
    </row>
    <row r="103" ht="15">
      <c r="A103" s="239"/>
    </row>
  </sheetData>
  <sheetProtection formatColumns="0" formatRows="0"/>
  <mergeCells count="44"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C18:C20"/>
    <mergeCell ref="D18:D20"/>
    <mergeCell ref="F19:F20"/>
    <mergeCell ref="F18:G18"/>
    <mergeCell ref="G19:G2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D101:E101"/>
    <mergeCell ref="G98:N98"/>
    <mergeCell ref="G99:N99"/>
    <mergeCell ref="G100:N100"/>
    <mergeCell ref="G101:N101"/>
    <mergeCell ref="D99:E99"/>
    <mergeCell ref="D100:E100"/>
    <mergeCell ref="D98:E9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D68" sqref="D68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59" t="s">
        <v>145</v>
      </c>
      <c r="J1" s="359"/>
      <c r="K1" s="359"/>
      <c r="L1" s="359"/>
      <c r="M1" s="359"/>
      <c r="N1" s="359"/>
    </row>
    <row r="2" spans="8:14" s="234" customFormat="1" ht="27.75" customHeight="1">
      <c r="H2" s="235"/>
      <c r="I2" s="359"/>
      <c r="J2" s="359"/>
      <c r="K2" s="359"/>
      <c r="L2" s="359"/>
      <c r="M2" s="359"/>
      <c r="N2" s="359"/>
    </row>
    <row r="3" spans="8:14" s="234" customFormat="1" ht="3" customHeight="1" hidden="1">
      <c r="H3" s="235"/>
      <c r="I3" s="359"/>
      <c r="J3" s="359"/>
      <c r="K3" s="359"/>
      <c r="L3" s="359"/>
      <c r="M3" s="359"/>
      <c r="N3" s="359"/>
    </row>
    <row r="4" spans="1:16" s="234" customFormat="1" ht="15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236"/>
      <c r="O4" s="236"/>
      <c r="P4" s="236"/>
    </row>
    <row r="5" spans="1:16" s="234" customFormat="1" ht="15" customHeight="1">
      <c r="A5" s="376" t="s">
        <v>159</v>
      </c>
      <c r="B5" s="376"/>
      <c r="C5" s="376"/>
      <c r="D5" s="376"/>
      <c r="E5" s="376"/>
      <c r="F5" s="376"/>
      <c r="G5" s="376"/>
      <c r="H5" s="376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</row>
    <row r="7" s="239" customFormat="1" ht="11.25"/>
    <row r="8" spans="13:14" s="239" customFormat="1" ht="9.75" customHeight="1">
      <c r="M8" s="377" t="s">
        <v>2</v>
      </c>
      <c r="N8" s="377"/>
    </row>
    <row r="9" spans="1:14" s="239" customFormat="1" ht="22.5" customHeight="1">
      <c r="A9" s="240" t="s">
        <v>3</v>
      </c>
      <c r="B9" s="375" t="s">
        <v>143</v>
      </c>
      <c r="C9" s="375"/>
      <c r="D9" s="375"/>
      <c r="E9" s="375"/>
      <c r="F9" s="375"/>
      <c r="G9" s="375"/>
      <c r="H9" s="375"/>
      <c r="I9" s="375"/>
      <c r="J9" s="375"/>
      <c r="K9" s="241" t="s">
        <v>136</v>
      </c>
      <c r="M9" s="378">
        <v>41829167</v>
      </c>
      <c r="N9" s="378"/>
    </row>
    <row r="10" spans="1:14" s="239" customFormat="1" ht="11.25" customHeight="1">
      <c r="A10" s="242" t="s">
        <v>4</v>
      </c>
      <c r="B10" s="373" t="s">
        <v>161</v>
      </c>
      <c r="C10" s="373"/>
      <c r="D10" s="373"/>
      <c r="E10" s="373"/>
      <c r="F10" s="373"/>
      <c r="G10" s="373"/>
      <c r="H10" s="373"/>
      <c r="I10" s="373"/>
      <c r="J10" s="373"/>
      <c r="K10" s="241" t="s">
        <v>137</v>
      </c>
      <c r="M10" s="378"/>
      <c r="N10" s="378"/>
    </row>
    <row r="11" spans="1:14" s="239" customFormat="1" ht="11.25" customHeight="1">
      <c r="A11" s="242" t="s">
        <v>138</v>
      </c>
      <c r="B11" s="373" t="s">
        <v>153</v>
      </c>
      <c r="C11" s="373"/>
      <c r="D11" s="373"/>
      <c r="E11" s="373"/>
      <c r="F11" s="373"/>
      <c r="G11" s="373"/>
      <c r="H11" s="373"/>
      <c r="I11" s="373"/>
      <c r="J11" s="373"/>
      <c r="K11" s="241" t="s">
        <v>139</v>
      </c>
      <c r="M11" s="368"/>
      <c r="N11" s="368"/>
    </row>
    <row r="12" spans="1:14" s="239" customFormat="1" ht="11.25" customHeight="1">
      <c r="A12" s="372" t="s">
        <v>110</v>
      </c>
      <c r="B12" s="372"/>
      <c r="C12" s="243"/>
      <c r="D12" s="244">
        <v>0</v>
      </c>
      <c r="E12" s="370" t="s">
        <v>151</v>
      </c>
      <c r="F12" s="370"/>
      <c r="G12" s="370"/>
      <c r="H12" s="370"/>
      <c r="I12" s="370"/>
      <c r="J12" s="370"/>
      <c r="K12" s="245"/>
      <c r="L12" s="246"/>
      <c r="M12" s="246"/>
      <c r="N12" s="247"/>
    </row>
    <row r="13" spans="1:14" s="239" customFormat="1" ht="11.25">
      <c r="A13" s="360" t="s">
        <v>5</v>
      </c>
      <c r="B13" s="360"/>
      <c r="C13" s="243"/>
      <c r="D13" s="248"/>
      <c r="E13" s="361" t="s">
        <v>151</v>
      </c>
      <c r="F13" s="361"/>
      <c r="G13" s="361"/>
      <c r="H13" s="361"/>
      <c r="I13" s="361"/>
      <c r="J13" s="361"/>
      <c r="K13" s="361"/>
      <c r="L13" s="361"/>
      <c r="M13" s="361"/>
      <c r="N13" s="247"/>
    </row>
    <row r="14" spans="1:14" s="239" customFormat="1" ht="12" customHeight="1">
      <c r="A14" s="360" t="s">
        <v>6</v>
      </c>
      <c r="B14" s="360"/>
      <c r="C14" s="243"/>
      <c r="D14" s="249" t="s">
        <v>144</v>
      </c>
      <c r="E14" s="366" t="s">
        <v>8</v>
      </c>
      <c r="F14" s="366"/>
      <c r="G14" s="366"/>
      <c r="H14" s="366"/>
      <c r="I14" s="366"/>
      <c r="J14" s="366"/>
      <c r="K14" s="366"/>
      <c r="L14" s="366"/>
      <c r="M14" s="366"/>
      <c r="N14" s="247"/>
    </row>
    <row r="15" spans="1:25" s="239" customFormat="1" ht="43.5" customHeight="1">
      <c r="A15" s="360" t="s">
        <v>7</v>
      </c>
      <c r="B15" s="360"/>
      <c r="C15" s="243"/>
      <c r="D15" s="152" t="s">
        <v>172</v>
      </c>
      <c r="E15" s="364" t="str">
        <f>'Ф.№2 місц.'!E15:R15</f>
        <v>Сокальська ЗШ І-ІІІст. №4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2" t="s">
        <v>10</v>
      </c>
      <c r="B18" s="367" t="s">
        <v>119</v>
      </c>
      <c r="C18" s="367" t="s">
        <v>12</v>
      </c>
      <c r="D18" s="367" t="s">
        <v>146</v>
      </c>
      <c r="E18" s="367" t="s">
        <v>131</v>
      </c>
      <c r="F18" s="367" t="s">
        <v>14</v>
      </c>
      <c r="G18" s="367"/>
      <c r="H18" s="367" t="s">
        <v>147</v>
      </c>
      <c r="I18" s="367" t="s">
        <v>122</v>
      </c>
      <c r="J18" s="367" t="s">
        <v>19</v>
      </c>
      <c r="K18" s="367"/>
      <c r="L18" s="367" t="s">
        <v>20</v>
      </c>
      <c r="M18" s="367" t="s">
        <v>21</v>
      </c>
      <c r="N18" s="367"/>
    </row>
    <row r="19" spans="1:14" s="239" customFormat="1" ht="12.75" thickBot="1" thickTop="1">
      <c r="A19" s="362"/>
      <c r="B19" s="367"/>
      <c r="C19" s="367"/>
      <c r="D19" s="367"/>
      <c r="E19" s="367"/>
      <c r="F19" s="367" t="s">
        <v>22</v>
      </c>
      <c r="G19" s="371" t="s">
        <v>23</v>
      </c>
      <c r="H19" s="367"/>
      <c r="I19" s="367"/>
      <c r="J19" s="367" t="s">
        <v>22</v>
      </c>
      <c r="K19" s="371" t="s">
        <v>29</v>
      </c>
      <c r="L19" s="367"/>
      <c r="M19" s="367" t="s">
        <v>22</v>
      </c>
      <c r="N19" s="369" t="s">
        <v>23</v>
      </c>
    </row>
    <row r="20" spans="1:14" s="239" customFormat="1" ht="26.25" customHeight="1" thickBot="1" thickTop="1">
      <c r="A20" s="362"/>
      <c r="B20" s="367"/>
      <c r="C20" s="367"/>
      <c r="D20" s="367"/>
      <c r="E20" s="367"/>
      <c r="F20" s="367"/>
      <c r="G20" s="371"/>
      <c r="H20" s="367"/>
      <c r="I20" s="367"/>
      <c r="J20" s="367"/>
      <c r="K20" s="371"/>
      <c r="L20" s="367"/>
      <c r="M20" s="367"/>
      <c r="N20" s="369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470901.85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470901.85</v>
      </c>
      <c r="J22" s="255">
        <f t="shared" si="0"/>
        <v>470901.85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470901.85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470901.85</v>
      </c>
      <c r="J59" s="274">
        <f t="shared" si="12"/>
        <v>470901.85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470901.85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470901.85</v>
      </c>
      <c r="J60" s="274">
        <f t="shared" si="13"/>
        <v>470901.85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'[1]№4'!$E$178</f>
        <v>199800</v>
      </c>
      <c r="E61" s="273">
        <v>0</v>
      </c>
      <c r="F61" s="272">
        <v>0</v>
      </c>
      <c r="G61" s="272">
        <v>0</v>
      </c>
      <c r="H61" s="272">
        <v>0</v>
      </c>
      <c r="I61" s="347">
        <f>'[1]№4'!$U$178+'[1]№4'!$AK$178+'[1]№4'!$BA$178+'[1]№4'!$BQ$178</f>
        <v>199800</v>
      </c>
      <c r="J61" s="347">
        <f>I61</f>
        <v>199800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271101.85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271101.85</v>
      </c>
      <c r="J65" s="273">
        <f t="shared" si="15"/>
        <v>271101.85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J67</f>
        <v>271101.85</v>
      </c>
      <c r="E67" s="278">
        <v>0</v>
      </c>
      <c r="F67" s="277">
        <v>0</v>
      </c>
      <c r="G67" s="277">
        <v>0</v>
      </c>
      <c r="H67" s="277">
        <v>0</v>
      </c>
      <c r="I67" s="347">
        <f>'[1]№4'!$U$196+'[1]№4'!$AK$196+'[1]№4'!$BA$196+'[1]№4'!$BQ$196</f>
        <v>271101.85</v>
      </c>
      <c r="J67" s="348">
        <f>I67</f>
        <v>271101.85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'[1]№4'!$E$197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'[1]№4'!$U$197+'[1]№4'!$AK$197+'[1]№4'!$BA$197+'[1]№4'!$BQ$197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85"/>
      <c r="E98" s="385"/>
      <c r="F98" s="220"/>
      <c r="G98" s="380" t="str">
        <f>'Ф.№2 місц.'!G101:Q101</f>
        <v>Роман СТАШКЕВИЧ</v>
      </c>
      <c r="H98" s="381"/>
      <c r="I98" s="381"/>
      <c r="J98" s="381"/>
      <c r="K98" s="381"/>
      <c r="L98" s="381"/>
      <c r="M98" s="381"/>
      <c r="N98" s="381"/>
      <c r="O98" s="355"/>
      <c r="P98" s="355"/>
      <c r="Q98" s="355"/>
    </row>
    <row r="99" spans="1:17" ht="15">
      <c r="A99" s="134"/>
      <c r="B99" s="220"/>
      <c r="C99" s="220"/>
      <c r="D99" s="379" t="s">
        <v>108</v>
      </c>
      <c r="E99" s="379"/>
      <c r="F99" s="220"/>
      <c r="G99" s="382" t="s">
        <v>109</v>
      </c>
      <c r="H99" s="382"/>
      <c r="I99" s="382"/>
      <c r="J99" s="382"/>
      <c r="K99" s="382"/>
      <c r="L99" s="382"/>
      <c r="M99" s="382"/>
      <c r="N99" s="382"/>
      <c r="O99" s="356"/>
      <c r="P99" s="356"/>
      <c r="Q99" s="357"/>
    </row>
    <row r="100" spans="1:17" ht="15">
      <c r="A100" s="220" t="s">
        <v>154</v>
      </c>
      <c r="B100" s="134"/>
      <c r="C100" s="220"/>
      <c r="D100" s="384"/>
      <c r="E100" s="384"/>
      <c r="F100" s="220"/>
      <c r="G100" s="380" t="s">
        <v>183</v>
      </c>
      <c r="H100" s="381"/>
      <c r="I100" s="381"/>
      <c r="J100" s="381"/>
      <c r="K100" s="381"/>
      <c r="L100" s="381"/>
      <c r="M100" s="381"/>
      <c r="N100" s="381"/>
      <c r="O100" s="355"/>
      <c r="P100" s="355"/>
      <c r="Q100" s="355"/>
    </row>
    <row r="101" spans="1:17" ht="8.25" customHeight="1">
      <c r="A101" s="221"/>
      <c r="B101" s="134"/>
      <c r="C101" s="220"/>
      <c r="D101" s="379" t="s">
        <v>108</v>
      </c>
      <c r="E101" s="379"/>
      <c r="F101" s="134"/>
      <c r="G101" s="383" t="s">
        <v>109</v>
      </c>
      <c r="H101" s="383"/>
      <c r="I101" s="383"/>
      <c r="J101" s="383"/>
      <c r="K101" s="383"/>
      <c r="L101" s="383"/>
      <c r="M101" s="383"/>
      <c r="N101" s="383"/>
      <c r="O101" s="356"/>
      <c r="P101" s="356"/>
      <c r="Q101" s="222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E14:M14"/>
    <mergeCell ref="M11:N11"/>
    <mergeCell ref="E12:J12"/>
    <mergeCell ref="A15:B15"/>
    <mergeCell ref="E18:E20"/>
    <mergeCell ref="J19:J20"/>
    <mergeCell ref="E15:Y15"/>
    <mergeCell ref="A18:A20"/>
    <mergeCell ref="B18:B20"/>
    <mergeCell ref="H18:H20"/>
    <mergeCell ref="I18:I20"/>
    <mergeCell ref="C18:C20"/>
    <mergeCell ref="D18:D20"/>
    <mergeCell ref="F19:F20"/>
    <mergeCell ref="F18:G18"/>
    <mergeCell ref="G19:G20"/>
    <mergeCell ref="N19:N20"/>
    <mergeCell ref="J18:K18"/>
    <mergeCell ref="K19:K20"/>
    <mergeCell ref="M19:M20"/>
    <mergeCell ref="L18:L20"/>
    <mergeCell ref="M18:N18"/>
    <mergeCell ref="D101:E101"/>
    <mergeCell ref="G98:N98"/>
    <mergeCell ref="G99:N99"/>
    <mergeCell ref="G100:N100"/>
    <mergeCell ref="G101:N101"/>
    <mergeCell ref="D99:E99"/>
    <mergeCell ref="D100:E100"/>
    <mergeCell ref="D98:E9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21">
      <selection activeCell="K39" sqref="K3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401" t="s">
        <v>0</v>
      </c>
      <c r="K1" s="401"/>
      <c r="L1" s="401"/>
      <c r="M1" s="401"/>
      <c r="N1" s="401"/>
      <c r="O1" s="401"/>
      <c r="P1" s="401"/>
      <c r="Q1" s="401"/>
      <c r="R1" s="401"/>
    </row>
    <row r="2" spans="10:18" s="1" customFormat="1" ht="16.5" customHeight="1">
      <c r="J2" s="401"/>
      <c r="K2" s="401"/>
      <c r="L2" s="401"/>
      <c r="M2" s="401"/>
      <c r="N2" s="401"/>
      <c r="O2" s="401"/>
      <c r="P2" s="401"/>
      <c r="Q2" s="401"/>
      <c r="R2" s="401"/>
    </row>
    <row r="3" spans="1:18" s="1" customFormat="1" ht="15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9" s="1" customFormat="1" ht="15">
      <c r="A4" s="404" t="s">
        <v>155</v>
      </c>
      <c r="B4" s="404"/>
      <c r="C4" s="404"/>
      <c r="D4" s="404"/>
      <c r="E4" s="404"/>
      <c r="F4" s="404"/>
      <c r="G4" s="404"/>
      <c r="H4" s="404"/>
      <c r="I4" s="404"/>
      <c r="J4" s="404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</row>
    <row r="7" s="7" customFormat="1" ht="2.25" customHeight="1" hidden="1"/>
    <row r="8" spans="17:18" s="7" customFormat="1" ht="9" customHeight="1">
      <c r="Q8" s="406" t="s">
        <v>2</v>
      </c>
      <c r="R8" s="406"/>
    </row>
    <row r="9" spans="1:18" s="7" customFormat="1" ht="15" customHeight="1">
      <c r="A9" s="8" t="s">
        <v>3</v>
      </c>
      <c r="B9" s="407" t="s">
        <v>143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5" t="s">
        <v>136</v>
      </c>
      <c r="N9" s="405"/>
      <c r="O9" s="9"/>
      <c r="Q9" s="403">
        <v>41829167</v>
      </c>
      <c r="R9" s="403"/>
    </row>
    <row r="10" spans="1:18" s="7" customFormat="1" ht="11.25" customHeight="1">
      <c r="A10" s="10" t="s">
        <v>4</v>
      </c>
      <c r="B10" s="398" t="s">
        <v>152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405" t="s">
        <v>137</v>
      </c>
      <c r="N10" s="405"/>
      <c r="O10" s="11"/>
      <c r="Q10" s="395"/>
      <c r="R10" s="395"/>
    </row>
    <row r="11" spans="1:18" s="7" customFormat="1" ht="11.25" customHeight="1">
      <c r="A11" s="10" t="e">
        <f>#REF!</f>
        <v>#REF!</v>
      </c>
      <c r="B11" s="398" t="s">
        <v>153</v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7" t="s">
        <v>139</v>
      </c>
      <c r="N11" s="397"/>
      <c r="O11" s="11"/>
      <c r="Q11" s="395"/>
      <c r="R11" s="395"/>
    </row>
    <row r="12" spans="1:18" s="7" customFormat="1" ht="11.25" customHeight="1">
      <c r="A12" s="394" t="s">
        <v>110</v>
      </c>
      <c r="B12" s="394"/>
      <c r="C12" s="394"/>
      <c r="D12" s="394"/>
      <c r="E12" s="408">
        <v>0</v>
      </c>
      <c r="F12" s="408"/>
      <c r="G12" s="365" t="s">
        <v>151</v>
      </c>
      <c r="H12" s="365"/>
      <c r="I12" s="365"/>
      <c r="J12" s="365"/>
      <c r="K12" s="365"/>
      <c r="L12" s="365"/>
      <c r="M12" s="365"/>
      <c r="N12" s="365"/>
      <c r="O12" s="365"/>
      <c r="P12" s="12"/>
      <c r="Q12" s="12"/>
      <c r="R12" s="13"/>
    </row>
    <row r="13" spans="1:18" s="7" customFormat="1" ht="11.25">
      <c r="A13" s="394" t="s">
        <v>5</v>
      </c>
      <c r="B13" s="394"/>
      <c r="C13" s="394"/>
      <c r="D13" s="394"/>
      <c r="E13" s="400"/>
      <c r="F13" s="400"/>
      <c r="G13" s="396" t="s">
        <v>151</v>
      </c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</row>
    <row r="14" spans="1:18" s="7" customFormat="1" ht="15" customHeight="1">
      <c r="A14" s="394" t="s">
        <v>6</v>
      </c>
      <c r="B14" s="394"/>
      <c r="C14" s="394"/>
      <c r="D14" s="394"/>
      <c r="E14" s="399" t="s">
        <v>144</v>
      </c>
      <c r="F14" s="399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</row>
    <row r="15" spans="1:27" s="7" customFormat="1" ht="44.25" customHeight="1">
      <c r="A15" s="394" t="s">
        <v>7</v>
      </c>
      <c r="B15" s="394"/>
      <c r="C15" s="394"/>
      <c r="D15" s="394"/>
      <c r="E15" s="400" t="s">
        <v>8</v>
      </c>
      <c r="F15" s="400"/>
      <c r="G15" s="388" t="str">
        <f>'[1]№4'!$C$2</f>
        <v>Сокальська ЗШ І-ІІІст. №4</v>
      </c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90"/>
      <c r="U15" s="353"/>
      <c r="V15" s="353"/>
      <c r="W15" s="353"/>
      <c r="X15" s="353"/>
      <c r="Y15" s="353"/>
      <c r="Z15" s="353"/>
      <c r="AA15" s="354"/>
    </row>
    <row r="16" s="7" customFormat="1" ht="11.25">
      <c r="A16" s="14" t="s">
        <v>181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1" t="s">
        <v>10</v>
      </c>
      <c r="B18" s="391" t="s">
        <v>11</v>
      </c>
      <c r="C18" s="391" t="s">
        <v>12</v>
      </c>
      <c r="D18" s="391" t="s">
        <v>13</v>
      </c>
      <c r="E18" s="391" t="s">
        <v>14</v>
      </c>
      <c r="F18" s="391"/>
      <c r="G18" s="391" t="s">
        <v>15</v>
      </c>
      <c r="H18" s="391" t="s">
        <v>16</v>
      </c>
      <c r="I18" s="391" t="s">
        <v>17</v>
      </c>
      <c r="J18" s="391" t="s">
        <v>18</v>
      </c>
      <c r="K18" s="391" t="s">
        <v>19</v>
      </c>
      <c r="L18" s="391"/>
      <c r="M18" s="391"/>
      <c r="N18" s="391"/>
      <c r="O18" s="391" t="s">
        <v>20</v>
      </c>
      <c r="P18" s="391"/>
      <c r="Q18" s="391" t="s">
        <v>21</v>
      </c>
      <c r="R18" s="391"/>
    </row>
    <row r="19" spans="1:18" ht="17.25" customHeight="1" thickBot="1" thickTop="1">
      <c r="A19" s="391"/>
      <c r="B19" s="391"/>
      <c r="C19" s="391"/>
      <c r="D19" s="391"/>
      <c r="E19" s="391" t="s">
        <v>22</v>
      </c>
      <c r="F19" s="393" t="s">
        <v>23</v>
      </c>
      <c r="G19" s="391"/>
      <c r="H19" s="391"/>
      <c r="I19" s="391"/>
      <c r="J19" s="391"/>
      <c r="K19" s="391" t="s">
        <v>22</v>
      </c>
      <c r="L19" s="391" t="s">
        <v>24</v>
      </c>
      <c r="M19" s="391"/>
      <c r="N19" s="391"/>
      <c r="O19" s="391" t="s">
        <v>22</v>
      </c>
      <c r="P19" s="392" t="s">
        <v>25</v>
      </c>
      <c r="Q19" s="391"/>
      <c r="R19" s="391"/>
    </row>
    <row r="20" spans="1:18" ht="31.5" customHeight="1" thickBot="1" thickTop="1">
      <c r="A20" s="391"/>
      <c r="B20" s="391"/>
      <c r="C20" s="391"/>
      <c r="D20" s="391"/>
      <c r="E20" s="391"/>
      <c r="F20" s="393"/>
      <c r="G20" s="391"/>
      <c r="H20" s="391"/>
      <c r="I20" s="391"/>
      <c r="J20" s="391"/>
      <c r="K20" s="391"/>
      <c r="L20" s="393" t="s">
        <v>26</v>
      </c>
      <c r="M20" s="393" t="s">
        <v>27</v>
      </c>
      <c r="N20" s="393"/>
      <c r="O20" s="391"/>
      <c r="P20" s="392"/>
      <c r="Q20" s="392" t="s">
        <v>22</v>
      </c>
      <c r="R20" s="393" t="s">
        <v>28</v>
      </c>
    </row>
    <row r="21" spans="1:18" ht="51.75" customHeight="1" thickBot="1" thickTop="1">
      <c r="A21" s="391"/>
      <c r="B21" s="391"/>
      <c r="C21" s="391"/>
      <c r="D21" s="391"/>
      <c r="E21" s="391"/>
      <c r="F21" s="393"/>
      <c r="G21" s="391"/>
      <c r="H21" s="391"/>
      <c r="I21" s="391"/>
      <c r="J21" s="391"/>
      <c r="K21" s="391"/>
      <c r="L21" s="393"/>
      <c r="M21" s="16" t="s">
        <v>22</v>
      </c>
      <c r="N21" s="18" t="s">
        <v>29</v>
      </c>
      <c r="O21" s="391"/>
      <c r="P21" s="392"/>
      <c r="Q21" s="392"/>
      <c r="R21" s="393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664805.6</v>
      </c>
      <c r="E23" s="24">
        <v>16768.45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664805.6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97037.90999999992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664805.6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664805.6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584536.14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584536.14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584536.14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584536.14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584536.14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584536.14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9259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9259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f>K39</f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575277.14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575277.14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tr">
        <f>'Ф.№2 місц.'!A101</f>
        <v>Керівник </v>
      </c>
      <c r="B102" s="134"/>
      <c r="C102" s="220"/>
      <c r="D102" s="385"/>
      <c r="E102" s="385"/>
      <c r="F102" s="220"/>
      <c r="G102" s="386" t="str">
        <f>'Ф.№2 місц.'!G101:Q101</f>
        <v>Роман СТАШКЕВИЧ</v>
      </c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</row>
    <row r="103" spans="1:17" ht="12" customHeight="1">
      <c r="A103" s="134"/>
      <c r="B103" s="220"/>
      <c r="C103" s="220"/>
      <c r="D103" s="379" t="s">
        <v>108</v>
      </c>
      <c r="E103" s="379"/>
      <c r="F103" s="220"/>
      <c r="G103" s="387" t="s">
        <v>109</v>
      </c>
      <c r="H103" s="387"/>
      <c r="I103" s="387"/>
      <c r="J103" s="387"/>
      <c r="K103" s="387"/>
      <c r="L103" s="387"/>
      <c r="M103" s="387"/>
      <c r="N103" s="387"/>
      <c r="O103" s="387"/>
      <c r="P103" s="387"/>
      <c r="Q103" s="134"/>
    </row>
    <row r="104" spans="1:17" ht="15" customHeight="1">
      <c r="A104" s="220" t="s">
        <v>154</v>
      </c>
      <c r="B104" s="134"/>
      <c r="C104" s="220"/>
      <c r="D104" s="384"/>
      <c r="E104" s="384"/>
      <c r="F104" s="220"/>
      <c r="G104" s="386" t="s">
        <v>183</v>
      </c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</row>
    <row r="105" spans="1:17" ht="15">
      <c r="A105" s="221"/>
      <c r="B105" s="134"/>
      <c r="C105" s="220"/>
      <c r="D105" s="379" t="s">
        <v>108</v>
      </c>
      <c r="E105" s="379"/>
      <c r="F105" s="134"/>
      <c r="G105" s="387" t="s">
        <v>109</v>
      </c>
      <c r="H105" s="387"/>
      <c r="I105" s="387"/>
      <c r="J105" s="387"/>
      <c r="K105" s="387"/>
      <c r="L105" s="387"/>
      <c r="M105" s="387"/>
      <c r="N105" s="387"/>
      <c r="O105" s="387"/>
      <c r="P105" s="387"/>
      <c r="Q105" s="222"/>
    </row>
    <row r="106" ht="15">
      <c r="A106" s="7"/>
    </row>
  </sheetData>
  <sheetProtection formatColumns="0" formatRows="0"/>
  <mergeCells count="56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G15:T15"/>
    <mergeCell ref="B18:B21"/>
    <mergeCell ref="O18:P18"/>
    <mergeCell ref="I18:I21"/>
    <mergeCell ref="P19:P21"/>
    <mergeCell ref="M20:N20"/>
    <mergeCell ref="L20:L21"/>
    <mergeCell ref="A15:D15"/>
    <mergeCell ref="D102:E102"/>
    <mergeCell ref="G102:Q102"/>
    <mergeCell ref="D103:E103"/>
    <mergeCell ref="G103:P103"/>
    <mergeCell ref="D104:E104"/>
    <mergeCell ref="G104:Q104"/>
    <mergeCell ref="D105:E105"/>
    <mergeCell ref="G105:P105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tabSelected="1" workbookViewId="0" topLeftCell="A8">
      <selection activeCell="G102" sqref="G102:N102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18" t="s">
        <v>117</v>
      </c>
      <c r="J1" s="418"/>
      <c r="K1" s="418"/>
      <c r="L1" s="418"/>
      <c r="M1" s="418"/>
      <c r="N1" s="69"/>
    </row>
    <row r="2" spans="7:14" s="68" customFormat="1" ht="29.25" customHeight="1">
      <c r="G2" s="69"/>
      <c r="H2" s="69"/>
      <c r="I2" s="418"/>
      <c r="J2" s="418"/>
      <c r="K2" s="418"/>
      <c r="L2" s="418"/>
      <c r="M2" s="418"/>
      <c r="N2" s="69"/>
    </row>
    <row r="3" spans="1:14" s="68" customFormat="1" ht="15">
      <c r="A3" s="419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69"/>
    </row>
    <row r="4" spans="1:17" s="68" customFormat="1" ht="15">
      <c r="A4" s="419" t="s">
        <v>118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70"/>
      <c r="O4" s="70"/>
      <c r="P4" s="70"/>
      <c r="Q4" s="70"/>
    </row>
    <row r="5" spans="1:17" s="68" customFormat="1" ht="13.5" customHeight="1">
      <c r="A5" s="420" t="s">
        <v>157</v>
      </c>
      <c r="B5" s="420"/>
      <c r="C5" s="420"/>
      <c r="D5" s="71" t="s">
        <v>158</v>
      </c>
      <c r="E5" s="70" t="s">
        <v>151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</row>
    <row r="7" s="73" customFormat="1" ht="4.5" customHeight="1" hidden="1"/>
    <row r="8" spans="13:14" s="73" customFormat="1" ht="9" customHeight="1">
      <c r="M8" s="416" t="s">
        <v>2</v>
      </c>
      <c r="N8" s="416"/>
    </row>
    <row r="9" spans="1:15" s="73" customFormat="1" ht="12">
      <c r="A9" s="43" t="s">
        <v>3</v>
      </c>
      <c r="B9" s="417" t="s">
        <v>143</v>
      </c>
      <c r="C9" s="417"/>
      <c r="D9" s="417"/>
      <c r="E9" s="417"/>
      <c r="F9" s="417"/>
      <c r="G9" s="417"/>
      <c r="H9" s="417"/>
      <c r="I9" s="417"/>
      <c r="J9" s="417"/>
      <c r="K9" s="74" t="s">
        <v>136</v>
      </c>
      <c r="M9" s="403">
        <v>41829167</v>
      </c>
      <c r="N9" s="403"/>
      <c r="O9" s="75"/>
    </row>
    <row r="10" spans="1:15" s="73" customFormat="1" ht="11.25" customHeight="1">
      <c r="A10" s="76" t="s">
        <v>4</v>
      </c>
      <c r="B10" s="414" t="s">
        <v>152</v>
      </c>
      <c r="C10" s="414"/>
      <c r="D10" s="414"/>
      <c r="E10" s="414"/>
      <c r="F10" s="414"/>
      <c r="G10" s="414"/>
      <c r="H10" s="414"/>
      <c r="I10" s="414"/>
      <c r="J10" s="414"/>
      <c r="K10" s="74" t="s">
        <v>137</v>
      </c>
      <c r="M10" s="415"/>
      <c r="N10" s="415"/>
      <c r="O10" s="76"/>
    </row>
    <row r="11" spans="1:15" s="73" customFormat="1" ht="11.25" customHeight="1">
      <c r="A11" s="76" t="e">
        <v>#REF!</v>
      </c>
      <c r="B11" s="414" t="s">
        <v>153</v>
      </c>
      <c r="C11" s="414"/>
      <c r="D11" s="414"/>
      <c r="E11" s="414"/>
      <c r="F11" s="414"/>
      <c r="G11" s="414"/>
      <c r="H11" s="414"/>
      <c r="I11" s="414"/>
      <c r="J11" s="414"/>
      <c r="K11" s="74" t="s">
        <v>139</v>
      </c>
      <c r="M11" s="415"/>
      <c r="N11" s="415"/>
      <c r="O11" s="76"/>
    </row>
    <row r="12" spans="1:15" s="73" customFormat="1" ht="12">
      <c r="A12" s="411" t="s">
        <v>110</v>
      </c>
      <c r="B12" s="411"/>
      <c r="C12" s="411"/>
      <c r="D12" s="77"/>
      <c r="E12" s="412" t="s">
        <v>151</v>
      </c>
      <c r="F12" s="412"/>
      <c r="G12" s="412"/>
      <c r="H12" s="412"/>
      <c r="I12" s="412"/>
      <c r="J12" s="412"/>
      <c r="K12" s="78"/>
      <c r="L12" s="79"/>
      <c r="M12" s="79"/>
      <c r="N12" s="80"/>
      <c r="O12" s="75"/>
    </row>
    <row r="13" spans="1:15" s="73" customFormat="1" ht="11.25">
      <c r="A13" s="411" t="s">
        <v>5</v>
      </c>
      <c r="B13" s="411"/>
      <c r="C13" s="411"/>
      <c r="D13" s="81" t="s">
        <v>8</v>
      </c>
      <c r="E13" s="413" t="s">
        <v>8</v>
      </c>
      <c r="F13" s="413"/>
      <c r="G13" s="413"/>
      <c r="H13" s="413"/>
      <c r="I13" s="413"/>
      <c r="J13" s="413"/>
      <c r="K13" s="413"/>
      <c r="L13" s="413"/>
      <c r="M13" s="413"/>
      <c r="N13" s="82"/>
      <c r="O13" s="75"/>
    </row>
    <row r="14" spans="1:15" s="73" customFormat="1" ht="11.25">
      <c r="A14" s="411" t="s">
        <v>6</v>
      </c>
      <c r="B14" s="411"/>
      <c r="C14" s="411"/>
      <c r="D14" s="230" t="s">
        <v>144</v>
      </c>
      <c r="E14" s="412"/>
      <c r="F14" s="412"/>
      <c r="G14" s="412"/>
      <c r="H14" s="412"/>
      <c r="I14" s="412"/>
      <c r="J14" s="412"/>
      <c r="K14" s="412"/>
      <c r="L14" s="412"/>
      <c r="M14" s="412"/>
      <c r="N14" s="82"/>
      <c r="O14" s="75"/>
    </row>
    <row r="15" spans="1:25" s="73" customFormat="1" ht="30.75" customHeight="1">
      <c r="A15" s="411" t="s">
        <v>7</v>
      </c>
      <c r="B15" s="411"/>
      <c r="C15" s="411"/>
      <c r="D15" s="81" t="s">
        <v>8</v>
      </c>
      <c r="E15" s="364" t="str">
        <f>'Ф.№2 місц.'!E15:R15</f>
        <v>Сокальська ЗШ І-ІІІст. №4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</row>
    <row r="16" s="73" customFormat="1" ht="11.25">
      <c r="A16" s="83" t="s">
        <v>181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09" t="s">
        <v>10</v>
      </c>
      <c r="B18" s="409" t="s">
        <v>119</v>
      </c>
      <c r="C18" s="409" t="s">
        <v>12</v>
      </c>
      <c r="D18" s="409" t="s">
        <v>120</v>
      </c>
      <c r="E18" s="409" t="s">
        <v>14</v>
      </c>
      <c r="F18" s="409"/>
      <c r="G18" s="409" t="s">
        <v>15</v>
      </c>
      <c r="H18" s="409" t="s">
        <v>121</v>
      </c>
      <c r="I18" s="409" t="s">
        <v>122</v>
      </c>
      <c r="J18" s="409" t="s">
        <v>19</v>
      </c>
      <c r="K18" s="409"/>
      <c r="L18" s="409" t="s">
        <v>20</v>
      </c>
      <c r="M18" s="410" t="s">
        <v>21</v>
      </c>
      <c r="N18" s="410"/>
    </row>
    <row r="19" spans="1:14" s="73" customFormat="1" ht="16.5" customHeight="1" thickBot="1" thickTop="1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10"/>
      <c r="N19" s="410"/>
    </row>
    <row r="20" spans="1:14" s="73" customFormat="1" ht="36.75" customHeight="1" thickBot="1" thickTop="1">
      <c r="A20" s="409"/>
      <c r="B20" s="409"/>
      <c r="C20" s="409"/>
      <c r="D20" s="409"/>
      <c r="E20" s="84" t="s">
        <v>22</v>
      </c>
      <c r="F20" s="85" t="s">
        <v>23</v>
      </c>
      <c r="G20" s="409"/>
      <c r="H20" s="409"/>
      <c r="I20" s="409"/>
      <c r="J20" s="84" t="s">
        <v>22</v>
      </c>
      <c r="K20" s="85" t="s">
        <v>123</v>
      </c>
      <c r="L20" s="409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0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0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/>
      <c r="E23" s="92" t="s">
        <v>30</v>
      </c>
      <c r="F23" s="92" t="s">
        <v>30</v>
      </c>
      <c r="G23" s="92" t="s">
        <v>30</v>
      </c>
      <c r="H23" s="92" t="s">
        <v>30</v>
      </c>
      <c r="I23" s="94"/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SUM(J37:J52)</f>
        <v>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170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171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7" ht="15">
      <c r="A101" s="220" t="str">
        <f>'Ф.№2 місц.'!A101</f>
        <v>Керівник </v>
      </c>
      <c r="B101" s="134"/>
      <c r="C101" s="220"/>
      <c r="D101" s="385"/>
      <c r="E101" s="385"/>
      <c r="F101" s="220"/>
      <c r="G101" s="380" t="str">
        <f>'Ф.№2 місц.'!G101:Q101</f>
        <v>Роман СТАШКЕВИЧ</v>
      </c>
      <c r="H101" s="381"/>
      <c r="I101" s="381"/>
      <c r="J101" s="381"/>
      <c r="K101" s="381"/>
      <c r="L101" s="381"/>
      <c r="M101" s="381"/>
      <c r="N101" s="381"/>
      <c r="O101" s="355"/>
      <c r="P101" s="355"/>
      <c r="Q101" s="355"/>
    </row>
    <row r="102" spans="1:17" ht="12.75" customHeight="1">
      <c r="A102" s="134"/>
      <c r="B102" s="220"/>
      <c r="C102" s="220"/>
      <c r="D102" s="379" t="s">
        <v>108</v>
      </c>
      <c r="E102" s="379"/>
      <c r="F102" s="220"/>
      <c r="G102" s="382" t="s">
        <v>109</v>
      </c>
      <c r="H102" s="382"/>
      <c r="I102" s="382"/>
      <c r="J102" s="382"/>
      <c r="K102" s="382"/>
      <c r="L102" s="382"/>
      <c r="M102" s="382"/>
      <c r="N102" s="382"/>
      <c r="O102" s="356"/>
      <c r="P102" s="356"/>
      <c r="Q102" s="357"/>
    </row>
    <row r="103" spans="1:17" ht="15">
      <c r="A103" s="220" t="s">
        <v>154</v>
      </c>
      <c r="B103" s="134"/>
      <c r="C103" s="220"/>
      <c r="D103" s="384"/>
      <c r="E103" s="384"/>
      <c r="F103" s="220"/>
      <c r="G103" s="380" t="s">
        <v>183</v>
      </c>
      <c r="H103" s="381"/>
      <c r="I103" s="381"/>
      <c r="J103" s="381"/>
      <c r="K103" s="381"/>
      <c r="L103" s="381"/>
      <c r="M103" s="381"/>
      <c r="N103" s="381"/>
      <c r="O103" s="355"/>
      <c r="P103" s="355"/>
      <c r="Q103" s="355"/>
    </row>
    <row r="104" spans="1:17" ht="12" customHeight="1">
      <c r="A104" s="221"/>
      <c r="B104" s="134"/>
      <c r="C104" s="220"/>
      <c r="D104" s="379" t="s">
        <v>108</v>
      </c>
      <c r="E104" s="379"/>
      <c r="F104" s="134"/>
      <c r="G104" s="383" t="s">
        <v>109</v>
      </c>
      <c r="H104" s="383"/>
      <c r="I104" s="383"/>
      <c r="J104" s="383"/>
      <c r="K104" s="383"/>
      <c r="L104" s="383"/>
      <c r="M104" s="383"/>
      <c r="N104" s="383"/>
      <c r="O104" s="356"/>
      <c r="P104" s="356"/>
      <c r="Q104" s="222"/>
    </row>
    <row r="105" ht="15">
      <c r="A105" s="221"/>
    </row>
    <row r="106" ht="12.75">
      <c r="A106" s="73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1:E101"/>
    <mergeCell ref="D102:E102"/>
    <mergeCell ref="D103:E103"/>
    <mergeCell ref="G101:N101"/>
    <mergeCell ref="G102:N102"/>
    <mergeCell ref="G103:N10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A7" sqref="A7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6" t="s">
        <v>135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35"/>
    </row>
    <row r="2" spans="7:19" s="134" customFormat="1" ht="36.75" customHeight="1"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35"/>
    </row>
    <row r="3" spans="7:19" s="134" customFormat="1" ht="0.75" customHeight="1"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135"/>
    </row>
    <row r="4" spans="1:22" s="134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36"/>
      <c r="T4" s="136"/>
      <c r="U4" s="136"/>
      <c r="V4" s="136"/>
    </row>
    <row r="5" spans="1:22" s="134" customFormat="1" ht="15">
      <c r="A5" s="427" t="s">
        <v>149</v>
      </c>
      <c r="B5" s="427"/>
      <c r="C5" s="427"/>
      <c r="D5" s="427"/>
      <c r="E5" s="427"/>
      <c r="F5" s="42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3" t="s">
        <v>188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8" t="s">
        <v>143</v>
      </c>
      <c r="C9" s="428"/>
      <c r="D9" s="428"/>
      <c r="E9" s="428"/>
      <c r="F9" s="428"/>
      <c r="G9" s="42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1" t="s">
        <v>152</v>
      </c>
      <c r="C10" s="431"/>
      <c r="D10" s="431"/>
      <c r="E10" s="431"/>
      <c r="F10" s="431"/>
      <c r="G10" s="431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2" t="s">
        <v>153</v>
      </c>
      <c r="C11" s="432"/>
      <c r="D11" s="432"/>
      <c r="E11" s="432"/>
      <c r="F11" s="432"/>
      <c r="G11" s="432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33" t="s">
        <v>151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9" t="s">
        <v>151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172</v>
      </c>
      <c r="E15" s="388" t="str">
        <f>'[1]№4'!$C$2</f>
        <v>Сокальська ЗШ І-ІІІст. №4</v>
      </c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90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5" t="s">
        <v>10</v>
      </c>
      <c r="B19" s="422" t="s">
        <v>119</v>
      </c>
      <c r="C19" s="425" t="s">
        <v>12</v>
      </c>
      <c r="D19" s="422" t="s">
        <v>13</v>
      </c>
      <c r="E19" s="422" t="s">
        <v>131</v>
      </c>
      <c r="F19" s="421" t="s">
        <v>14</v>
      </c>
      <c r="G19" s="421" t="s">
        <v>166</v>
      </c>
      <c r="H19" s="421" t="s">
        <v>167</v>
      </c>
      <c r="I19" s="421" t="s">
        <v>168</v>
      </c>
      <c r="J19" s="421" t="s">
        <v>169</v>
      </c>
      <c r="K19" s="421" t="s">
        <v>122</v>
      </c>
      <c r="L19" s="421" t="s">
        <v>162</v>
      </c>
      <c r="M19" s="421" t="s">
        <v>163</v>
      </c>
      <c r="N19" s="421" t="s">
        <v>164</v>
      </c>
      <c r="O19" s="421" t="s">
        <v>165</v>
      </c>
      <c r="P19" s="421" t="s">
        <v>19</v>
      </c>
      <c r="Q19" s="421" t="s">
        <v>20</v>
      </c>
      <c r="R19" s="422" t="s">
        <v>21</v>
      </c>
    </row>
    <row r="20" spans="1:18" s="138" customFormat="1" ht="14.25" customHeight="1" thickBot="1" thickTop="1">
      <c r="A20" s="425"/>
      <c r="B20" s="422"/>
      <c r="C20" s="425"/>
      <c r="D20" s="422"/>
      <c r="E20" s="422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</row>
    <row r="21" spans="1:18" s="138" customFormat="1" ht="34.5" customHeight="1" thickBot="1" thickTop="1">
      <c r="A21" s="425"/>
      <c r="B21" s="422"/>
      <c r="C21" s="425"/>
      <c r="D21" s="422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10478462.34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1395960.48</v>
      </c>
      <c r="H23" s="158">
        <f t="shared" si="0"/>
        <v>1704700.1800000002</v>
      </c>
      <c r="I23" s="158">
        <f t="shared" si="0"/>
        <v>2344587.92</v>
      </c>
      <c r="J23" s="158">
        <f t="shared" si="0"/>
        <v>5033213.76</v>
      </c>
      <c r="K23" s="158">
        <f t="shared" si="0"/>
        <v>10478462.34</v>
      </c>
      <c r="L23" s="158">
        <f t="shared" si="0"/>
        <v>1395960.48</v>
      </c>
      <c r="M23" s="158">
        <f t="shared" si="0"/>
        <v>1704700.1800000002</v>
      </c>
      <c r="N23" s="158">
        <f t="shared" si="0"/>
        <v>2344587.92</v>
      </c>
      <c r="O23" s="158">
        <f t="shared" si="0"/>
        <v>5033213.76</v>
      </c>
      <c r="P23" s="158">
        <f t="shared" si="0"/>
        <v>10478462.34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10478462.34</v>
      </c>
      <c r="E24" s="158">
        <v>0</v>
      </c>
      <c r="F24" s="158">
        <f aca="true" t="shared" si="1" ref="F24:R24">F25+F30+F47+F50+F54+F58</f>
        <v>0</v>
      </c>
      <c r="G24" s="158">
        <f t="shared" si="1"/>
        <v>1395960.48</v>
      </c>
      <c r="H24" s="158">
        <f t="shared" si="1"/>
        <v>1704700.1800000002</v>
      </c>
      <c r="I24" s="158">
        <f t="shared" si="1"/>
        <v>2344587.92</v>
      </c>
      <c r="J24" s="158">
        <f t="shared" si="1"/>
        <v>5033213.76</v>
      </c>
      <c r="K24" s="158">
        <f t="shared" si="1"/>
        <v>10478462.34</v>
      </c>
      <c r="L24" s="158">
        <f t="shared" si="1"/>
        <v>1395960.48</v>
      </c>
      <c r="M24" s="158">
        <f t="shared" si="1"/>
        <v>1704700.1800000002</v>
      </c>
      <c r="N24" s="158">
        <f t="shared" si="1"/>
        <v>2344587.92</v>
      </c>
      <c r="O24" s="158">
        <f t="shared" si="1"/>
        <v>5033213.76</v>
      </c>
      <c r="P24" s="158">
        <f t="shared" si="1"/>
        <v>10478462.34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6428086</v>
      </c>
      <c r="E25" s="158">
        <v>0</v>
      </c>
      <c r="F25" s="158">
        <f aca="true" t="shared" si="2" ref="F25:R25">F26+F29</f>
        <v>0</v>
      </c>
      <c r="G25" s="158">
        <f t="shared" si="2"/>
        <v>575017.96</v>
      </c>
      <c r="H25" s="158">
        <f t="shared" si="2"/>
        <v>924260.0800000001</v>
      </c>
      <c r="I25" s="158">
        <f t="shared" si="2"/>
        <v>1503480.79</v>
      </c>
      <c r="J25" s="158">
        <f t="shared" si="2"/>
        <v>3425327.17</v>
      </c>
      <c r="K25" s="158">
        <f t="shared" si="2"/>
        <v>6428086</v>
      </c>
      <c r="L25" s="158">
        <f t="shared" si="2"/>
        <v>575017.96</v>
      </c>
      <c r="M25" s="158">
        <f t="shared" si="2"/>
        <v>924260.0800000001</v>
      </c>
      <c r="N25" s="158">
        <f t="shared" si="2"/>
        <v>1503480.79</v>
      </c>
      <c r="O25" s="158">
        <f t="shared" si="2"/>
        <v>3425327.17</v>
      </c>
      <c r="P25" s="158">
        <f t="shared" si="2"/>
        <v>6428086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5371348.43</v>
      </c>
      <c r="E26" s="164"/>
      <c r="F26" s="163">
        <f>SUM(F27:F28)</f>
        <v>0</v>
      </c>
      <c r="G26" s="163">
        <f>SUM(G27:G28)</f>
        <v>481541.09</v>
      </c>
      <c r="H26" s="163">
        <f>SUM(H27:H28)</f>
        <v>793241.9</v>
      </c>
      <c r="I26" s="163">
        <f>SUM(I27:I28)</f>
        <v>1274941.12</v>
      </c>
      <c r="J26" s="163">
        <f>SUM(J27:J28)</f>
        <v>2821624.32</v>
      </c>
      <c r="K26" s="158">
        <f aca="true" t="shared" si="3" ref="K26:K35">G26+H26+I26+J26</f>
        <v>5371348.43</v>
      </c>
      <c r="L26" s="163">
        <f aca="true" t="shared" si="4" ref="L26:R26">SUM(L27:L28)</f>
        <v>481541.09</v>
      </c>
      <c r="M26" s="163">
        <f t="shared" si="4"/>
        <v>793241.9</v>
      </c>
      <c r="N26" s="163">
        <f t="shared" si="4"/>
        <v>1274941.12</v>
      </c>
      <c r="O26" s="163">
        <f t="shared" si="4"/>
        <v>2821624.32</v>
      </c>
      <c r="P26" s="163">
        <f t="shared" si="4"/>
        <v>5371348.43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P27</f>
        <v>5371348.43</v>
      </c>
      <c r="E27" s="168">
        <v>0</v>
      </c>
      <c r="F27" s="167">
        <v>0</v>
      </c>
      <c r="G27" s="326">
        <f>'[1]№4'!$U$3</f>
        <v>481541.09</v>
      </c>
      <c r="H27" s="326">
        <f>'[1]№4'!$AK$3</f>
        <v>793241.9</v>
      </c>
      <c r="I27" s="326">
        <f>'[1]№4'!$BA$3</f>
        <v>1274941.12</v>
      </c>
      <c r="J27" s="326">
        <f>'[1]№4'!$BQ$3</f>
        <v>2821624.32</v>
      </c>
      <c r="K27" s="158">
        <f t="shared" si="3"/>
        <v>5371348.43</v>
      </c>
      <c r="L27" s="331">
        <f>'[1]№4'!$T$7</f>
        <v>481541.09</v>
      </c>
      <c r="M27" s="331">
        <f>'[1]№4'!$AJ$7</f>
        <v>793241.9</v>
      </c>
      <c r="N27" s="331">
        <f>'[1]№4'!$AZ$7</f>
        <v>1274941.12</v>
      </c>
      <c r="O27" s="331">
        <f>'[1]№4'!$BQ$3</f>
        <v>2821624.32</v>
      </c>
      <c r="P27" s="164">
        <f>L27+M27+N27+O27</f>
        <v>5371348.43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P29</f>
        <v>1056737.5699999998</v>
      </c>
      <c r="E29" s="164"/>
      <c r="F29" s="164">
        <v>0</v>
      </c>
      <c r="G29" s="326">
        <f>'[1]№4'!$U$4</f>
        <v>93476.87</v>
      </c>
      <c r="H29" s="326">
        <f>'[1]№4'!$AK$4</f>
        <v>131018.18</v>
      </c>
      <c r="I29" s="326">
        <f>'[1]№4'!$BA$7</f>
        <v>228539.67</v>
      </c>
      <c r="J29" s="326">
        <f>'[1]№4'!$BQ$4</f>
        <v>603702.85</v>
      </c>
      <c r="K29" s="158">
        <f t="shared" si="3"/>
        <v>1056737.5699999998</v>
      </c>
      <c r="L29" s="332">
        <f>'[1]№4'!$U$7</f>
        <v>93476.87</v>
      </c>
      <c r="M29" s="332">
        <f>'[1]№4'!$AK$7</f>
        <v>131018.18</v>
      </c>
      <c r="N29" s="332">
        <f>'[1]№4'!$BA$7</f>
        <v>228539.67</v>
      </c>
      <c r="O29" s="332">
        <f>'[1]№4'!$BQ$7</f>
        <v>603702.85</v>
      </c>
      <c r="P29" s="164">
        <f>L29+M29+N29+O29</f>
        <v>1056737.5699999998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4050376.34</v>
      </c>
      <c r="E30" s="172">
        <v>0</v>
      </c>
      <c r="F30" s="172">
        <f aca="true" t="shared" si="6" ref="F30:R30">SUM(F31:F37)+F44</f>
        <v>0</v>
      </c>
      <c r="G30" s="172">
        <f t="shared" si="6"/>
        <v>820942.52</v>
      </c>
      <c r="H30" s="172">
        <f t="shared" si="6"/>
        <v>780440.1000000001</v>
      </c>
      <c r="I30" s="172">
        <f t="shared" si="6"/>
        <v>841107.1300000001</v>
      </c>
      <c r="J30" s="172">
        <f t="shared" si="6"/>
        <v>1607886.59</v>
      </c>
      <c r="K30" s="172">
        <f t="shared" si="6"/>
        <v>4050376.3400000003</v>
      </c>
      <c r="L30" s="172">
        <f t="shared" si="6"/>
        <v>820942.52</v>
      </c>
      <c r="M30" s="172">
        <f t="shared" si="6"/>
        <v>780440.1000000001</v>
      </c>
      <c r="N30" s="172">
        <f t="shared" si="6"/>
        <v>841107.1299999999</v>
      </c>
      <c r="O30" s="172">
        <f t="shared" si="6"/>
        <v>1607886.59</v>
      </c>
      <c r="P30" s="172">
        <f t="shared" si="6"/>
        <v>4050376.34</v>
      </c>
      <c r="Q30" s="172">
        <f t="shared" si="6"/>
        <v>0</v>
      </c>
      <c r="R30" s="172">
        <f t="shared" si="6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P31</f>
        <v>467772.60000000003</v>
      </c>
      <c r="E31" s="163">
        <v>0</v>
      </c>
      <c r="F31" s="164">
        <v>0</v>
      </c>
      <c r="G31" s="344">
        <f>'[1]№4'!$U$32</f>
        <v>218311.38</v>
      </c>
      <c r="H31" s="344">
        <f>'[1]№4'!$AK$32</f>
        <v>31709.5</v>
      </c>
      <c r="I31" s="344">
        <f>'[1]№4'!$BA$32</f>
        <v>141191.53</v>
      </c>
      <c r="J31" s="344">
        <f>'[1]№4'!$BQ$32</f>
        <v>76560.19</v>
      </c>
      <c r="K31" s="158">
        <f t="shared" si="3"/>
        <v>467772.60000000003</v>
      </c>
      <c r="L31" s="344">
        <f>'[1]№4'!$U$33</f>
        <v>218311.38</v>
      </c>
      <c r="M31" s="344">
        <f>'[1]№4'!$AK$33</f>
        <v>31709.5</v>
      </c>
      <c r="N31" s="344">
        <f>'[1]№4'!$BA$32</f>
        <v>141191.53</v>
      </c>
      <c r="O31" s="344">
        <f>'[1]№4'!$BQ$33</f>
        <v>76560.19</v>
      </c>
      <c r="P31" s="164">
        <f aca="true" t="shared" si="7" ref="P31:P36">L31+M31+N31+O31</f>
        <v>467772.60000000003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P32</f>
        <v>2000</v>
      </c>
      <c r="E32" s="164"/>
      <c r="F32" s="164">
        <v>0</v>
      </c>
      <c r="G32" s="344">
        <f>'[1]№4'!$U$66</f>
        <v>0</v>
      </c>
      <c r="H32" s="344">
        <f>'[1]№4'!$AK$66</f>
        <v>0</v>
      </c>
      <c r="I32" s="344">
        <f>'[1]№4'!$BA$66</f>
        <v>2000</v>
      </c>
      <c r="J32" s="344">
        <f>'[1]№4'!$BQ$66</f>
        <v>0</v>
      </c>
      <c r="K32" s="158">
        <f t="shared" si="3"/>
        <v>2000</v>
      </c>
      <c r="L32" s="344">
        <f>'[1]№4'!$U$66</f>
        <v>0</v>
      </c>
      <c r="M32" s="344">
        <f>'[1]№4'!$AK$66</f>
        <v>0</v>
      </c>
      <c r="N32" s="344">
        <f>I32</f>
        <v>2000</v>
      </c>
      <c r="O32" s="344"/>
      <c r="P32" s="164">
        <f t="shared" si="7"/>
        <v>2000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P33</f>
        <v>499080.85</v>
      </c>
      <c r="E33" s="164"/>
      <c r="F33" s="164">
        <v>0</v>
      </c>
      <c r="G33" s="344">
        <f>'[1]№4'!$U$69</f>
        <v>122645.03</v>
      </c>
      <c r="H33" s="344">
        <f>'[1]№4'!$AK$69</f>
        <v>128857.23000000001</v>
      </c>
      <c r="I33" s="344">
        <f>'[1]№4'!$BA$69</f>
        <v>78057.49</v>
      </c>
      <c r="J33" s="344">
        <f>'[1]№4'!$BQ$69</f>
        <v>169521.1</v>
      </c>
      <c r="K33" s="158">
        <f t="shared" si="3"/>
        <v>499080.85</v>
      </c>
      <c r="L33" s="344">
        <f>'[1]№4'!$U$70</f>
        <v>122645.03</v>
      </c>
      <c r="M33" s="344">
        <f>'[1]№4'!$AK$70</f>
        <v>128857.23000000001</v>
      </c>
      <c r="N33" s="344">
        <f>'[1]№4'!$BA$70</f>
        <v>78057.49</v>
      </c>
      <c r="O33" s="344">
        <f>'[1]№4'!$BQ$70</f>
        <v>169521.1</v>
      </c>
      <c r="P33" s="164">
        <f t="shared" si="7"/>
        <v>499080.85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P34</f>
        <v>685476.6699999999</v>
      </c>
      <c r="E34" s="163">
        <v>0</v>
      </c>
      <c r="F34" s="164">
        <v>0</v>
      </c>
      <c r="G34" s="344">
        <f>'[1]№4'!$U$121</f>
        <v>45301.549999999996</v>
      </c>
      <c r="H34" s="344">
        <f>'[1]№4'!$AK$121</f>
        <v>15909.539999999999</v>
      </c>
      <c r="I34" s="344">
        <f>'[1]№4'!$BA$121</f>
        <v>549648.05</v>
      </c>
      <c r="J34" s="344">
        <f>'[1]№4'!$BQ$121</f>
        <v>74617.53</v>
      </c>
      <c r="K34" s="158">
        <f t="shared" si="3"/>
        <v>685476.67</v>
      </c>
      <c r="L34" s="344">
        <f>'[1]№4'!$U$122</f>
        <v>45301.55</v>
      </c>
      <c r="M34" s="344">
        <f>'[1]№4'!$AK$122</f>
        <v>15909.54</v>
      </c>
      <c r="N34" s="344">
        <f>'[1]№4'!$BA$122</f>
        <v>549648.0499999999</v>
      </c>
      <c r="O34" s="344">
        <f>'[1]№4'!$BQ$122</f>
        <v>74617.53</v>
      </c>
      <c r="P34" s="164">
        <f t="shared" si="7"/>
        <v>685476.6699999999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P35</f>
        <v>7334.5</v>
      </c>
      <c r="E35" s="163">
        <v>0</v>
      </c>
      <c r="F35" s="164">
        <v>0</v>
      </c>
      <c r="G35" s="344">
        <f>'[1]№4'!$U$124</f>
        <v>950</v>
      </c>
      <c r="H35" s="344">
        <f>'[1]№4'!$AK$124</f>
        <v>1745</v>
      </c>
      <c r="I35" s="344">
        <f>'[1]№4'!$BA$124</f>
        <v>0</v>
      </c>
      <c r="J35" s="344">
        <f>'[1]№4'!$BQ$124</f>
        <v>4639.5</v>
      </c>
      <c r="K35" s="158">
        <f t="shared" si="3"/>
        <v>7334.5</v>
      </c>
      <c r="L35" s="344">
        <f>'[1]№4'!$U$125</f>
        <v>950</v>
      </c>
      <c r="M35" s="344">
        <f>'[1]№4'!$AK$125</f>
        <v>1745</v>
      </c>
      <c r="N35" s="344">
        <f>'[1]№4'!$BA$125</f>
        <v>0</v>
      </c>
      <c r="O35" s="344">
        <f>'[1]№4'!$BQ$125</f>
        <v>4639.5</v>
      </c>
      <c r="P35" s="164">
        <f t="shared" si="7"/>
        <v>7334.5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2388231.72</v>
      </c>
      <c r="E37" s="224"/>
      <c r="F37" s="172">
        <f aca="true" t="shared" si="8" ref="F37:R37">SUM(F38:F43)</f>
        <v>0</v>
      </c>
      <c r="G37" s="172">
        <f t="shared" si="8"/>
        <v>433734.56</v>
      </c>
      <c r="H37" s="172">
        <f t="shared" si="8"/>
        <v>601738.8300000001</v>
      </c>
      <c r="I37" s="172">
        <f t="shared" si="8"/>
        <v>70210.06</v>
      </c>
      <c r="J37" s="172">
        <f t="shared" si="8"/>
        <v>1282548.27</v>
      </c>
      <c r="K37" s="172">
        <f t="shared" si="8"/>
        <v>2388231.72</v>
      </c>
      <c r="L37" s="172">
        <f t="shared" si="8"/>
        <v>433734.56</v>
      </c>
      <c r="M37" s="172">
        <f t="shared" si="8"/>
        <v>601738.8300000001</v>
      </c>
      <c r="N37" s="172">
        <f t="shared" si="8"/>
        <v>70210.06</v>
      </c>
      <c r="O37" s="172">
        <f t="shared" si="8"/>
        <v>1282548.27</v>
      </c>
      <c r="P37" s="172">
        <f t="shared" si="8"/>
        <v>2388231.72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P38</f>
        <v>1829770.5</v>
      </c>
      <c r="E38" s="168">
        <v>0</v>
      </c>
      <c r="F38" s="167">
        <v>0</v>
      </c>
      <c r="G38" s="351">
        <f>'[1]№4'!$U$127</f>
        <v>414033.53</v>
      </c>
      <c r="H38" s="351">
        <f>'[1]№4'!$AK$127</f>
        <v>424299.5</v>
      </c>
      <c r="I38" s="351">
        <f>'[1]№4'!$BA$127</f>
        <v>0</v>
      </c>
      <c r="J38" s="351">
        <f>'[1]№4'!$BQ$127</f>
        <v>991437.47</v>
      </c>
      <c r="K38" s="158">
        <f>G38+H38+I38+J38</f>
        <v>1829770.5</v>
      </c>
      <c r="L38" s="351">
        <f>'[1]№4'!$U$128</f>
        <v>414033.53</v>
      </c>
      <c r="M38" s="351">
        <f>'[1]№4'!$AK$128</f>
        <v>424299.5</v>
      </c>
      <c r="N38" s="351">
        <f>'[1]№4'!$BA$128</f>
        <v>0</v>
      </c>
      <c r="O38" s="351">
        <f>'[1]№4'!$BQ$128</f>
        <v>991437.47</v>
      </c>
      <c r="P38" s="167">
        <f aca="true" t="shared" si="9" ref="P38:P43">L38+M38+N38+O38</f>
        <v>1829770.5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P39</f>
        <v>96497.05</v>
      </c>
      <c r="E39" s="168">
        <v>0</v>
      </c>
      <c r="F39" s="167">
        <v>0</v>
      </c>
      <c r="G39" s="351">
        <f>'[1]№4'!$U$129</f>
        <v>5440.8</v>
      </c>
      <c r="H39" s="351">
        <f>'[1]№4'!$AK$129</f>
        <v>18696.76</v>
      </c>
      <c r="I39" s="351">
        <f>'[1]№4'!$BA$129</f>
        <v>31830.18</v>
      </c>
      <c r="J39" s="351">
        <f>'[1]№4'!$BQ$129</f>
        <v>40529.310000000005</v>
      </c>
      <c r="K39" s="158">
        <f>G39+H39+I39+J39</f>
        <v>96497.05</v>
      </c>
      <c r="L39" s="351">
        <f>'[1]№4'!$U$130</f>
        <v>5440.8</v>
      </c>
      <c r="M39" s="351">
        <f>'[1]№4'!$AK$130</f>
        <v>18696.76</v>
      </c>
      <c r="N39" s="351">
        <f>'[1]№4'!$BA$130</f>
        <v>31830.18</v>
      </c>
      <c r="O39" s="351">
        <f>'[1]№4'!$BQ$130</f>
        <v>40529.310000000005</v>
      </c>
      <c r="P39" s="167">
        <f t="shared" si="9"/>
        <v>96497.05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P40</f>
        <v>452859.15</v>
      </c>
      <c r="E40" s="168">
        <v>0</v>
      </c>
      <c r="F40" s="167">
        <v>0</v>
      </c>
      <c r="G40" s="351">
        <f>'[1]№4'!$U$131</f>
        <v>11764.41</v>
      </c>
      <c r="H40" s="351">
        <f>'[1]№4'!$AK$131</f>
        <v>156243.81</v>
      </c>
      <c r="I40" s="351">
        <f>'[1]№4'!$BA$131</f>
        <v>36735.38</v>
      </c>
      <c r="J40" s="351">
        <f>'[1]№4'!$BQ$131</f>
        <v>248115.55</v>
      </c>
      <c r="K40" s="158">
        <f>G40+H40+I40+J40</f>
        <v>452859.15</v>
      </c>
      <c r="L40" s="351">
        <f>'[1]№4'!$U$132</f>
        <v>11764.41</v>
      </c>
      <c r="M40" s="351">
        <f>'[1]№4'!$AK$132</f>
        <v>156243.81</v>
      </c>
      <c r="N40" s="351">
        <f>'[1]№4'!$BA$132</f>
        <v>36735.38</v>
      </c>
      <c r="O40" s="351">
        <f>'[1]№4'!$BQ$132</f>
        <v>248115.55</v>
      </c>
      <c r="P40" s="167">
        <f t="shared" si="9"/>
        <v>452859.15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351">
        <f>P41</f>
        <v>0</v>
      </c>
      <c r="E41" s="168">
        <v>0</v>
      </c>
      <c r="F41" s="167">
        <v>0</v>
      </c>
      <c r="G41" s="351">
        <f>'[1]№4'!$U$133</f>
        <v>0</v>
      </c>
      <c r="H41" s="351">
        <f>'[1]№4'!$AK$133</f>
        <v>0</v>
      </c>
      <c r="I41" s="351">
        <f>'[1]№4'!$BA$133</f>
        <v>0</v>
      </c>
      <c r="J41" s="351">
        <f>'[1]№4'!$BQ$133</f>
        <v>0</v>
      </c>
      <c r="K41" s="158">
        <f>G41+H41+I41+J41</f>
        <v>0</v>
      </c>
      <c r="L41" s="351">
        <f>'[1]№4'!$U$134</f>
        <v>0</v>
      </c>
      <c r="M41" s="351">
        <f>'[1]№4'!$AK$134</f>
        <v>0</v>
      </c>
      <c r="N41" s="351">
        <f>'[1]№4'!$BA$134</f>
        <v>0</v>
      </c>
      <c r="O41" s="351">
        <f>'[1]№4'!$BQ$134</f>
        <v>0</v>
      </c>
      <c r="P41" s="167">
        <f t="shared" si="9"/>
        <v>0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351">
        <f>P42</f>
        <v>9105.02</v>
      </c>
      <c r="E42" s="168">
        <v>0</v>
      </c>
      <c r="F42" s="167">
        <v>0</v>
      </c>
      <c r="G42" s="351">
        <f>'[1]№4'!$U$135</f>
        <v>2495.82</v>
      </c>
      <c r="H42" s="351">
        <f>'[1]№4'!$AK$135</f>
        <v>2498.76</v>
      </c>
      <c r="I42" s="351">
        <f>'[1]№4'!$BA$135</f>
        <v>1644.5</v>
      </c>
      <c r="J42" s="351">
        <f>'[1]№4'!$BQ$135</f>
        <v>2465.94</v>
      </c>
      <c r="K42" s="158">
        <f>G42+H42+I42+J42</f>
        <v>9105.02</v>
      </c>
      <c r="L42" s="351">
        <f>'[1]№4'!$U$136</f>
        <v>2495.82</v>
      </c>
      <c r="M42" s="351">
        <f>'[1]№4'!$AK$136</f>
        <v>2498.76</v>
      </c>
      <c r="N42" s="351">
        <f>'[1]№4'!$BA$136</f>
        <v>1644.5</v>
      </c>
      <c r="O42" s="351">
        <f>'[1]№4'!$BQ$136</f>
        <v>2465.94</v>
      </c>
      <c r="P42" s="167">
        <f t="shared" si="9"/>
        <v>9105.02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480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480</v>
      </c>
      <c r="I44" s="172">
        <f t="shared" si="11"/>
        <v>0</v>
      </c>
      <c r="J44" s="172">
        <f t="shared" si="11"/>
        <v>0</v>
      </c>
      <c r="K44" s="172">
        <f t="shared" si="11"/>
        <v>480</v>
      </c>
      <c r="L44" s="172">
        <f t="shared" si="11"/>
        <v>0</v>
      </c>
      <c r="M44" s="172">
        <f t="shared" si="11"/>
        <v>480</v>
      </c>
      <c r="N44" s="172">
        <f t="shared" si="11"/>
        <v>0</v>
      </c>
      <c r="O44" s="172">
        <f t="shared" si="11"/>
        <v>0</v>
      </c>
      <c r="P44" s="172">
        <f t="shared" si="11"/>
        <v>480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P46</f>
        <v>480</v>
      </c>
      <c r="E46" s="167"/>
      <c r="F46" s="167">
        <v>0</v>
      </c>
      <c r="G46" s="351">
        <f>'[1]№4'!$U$143</f>
        <v>0</v>
      </c>
      <c r="H46" s="351">
        <f>'[1]№4'!$AK$143</f>
        <v>480</v>
      </c>
      <c r="I46" s="351">
        <f>'[1]№4'!$BA$143</f>
        <v>0</v>
      </c>
      <c r="J46" s="351">
        <f>'[1]№4'!$BQ$143</f>
        <v>0</v>
      </c>
      <c r="K46" s="158">
        <f>G46+H46+I46+J46</f>
        <v>480</v>
      </c>
      <c r="L46" s="351">
        <f>'[1]№4'!$U$144</f>
        <v>0</v>
      </c>
      <c r="M46" s="351">
        <f>'[1]№4'!$AK$144</f>
        <v>480</v>
      </c>
      <c r="N46" s="351">
        <f>'[1]№4'!$BA$144</f>
        <v>0</v>
      </c>
      <c r="O46" s="351">
        <f>'[1]№4'!$BQ$144</f>
        <v>0</v>
      </c>
      <c r="P46" s="167">
        <f>L46+M46+N46+O46</f>
        <v>480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'[1]№4'!$E$145</f>
        <v>0</v>
      </c>
      <c r="E57" s="178">
        <v>0</v>
      </c>
      <c r="F57" s="177">
        <v>0</v>
      </c>
      <c r="G57" s="345">
        <f>'[1]№4'!$U$145</f>
        <v>0</v>
      </c>
      <c r="H57" s="345">
        <f>'[1]№4'!$AK$145</f>
        <v>0</v>
      </c>
      <c r="I57" s="345">
        <f>'[1]№4'!$BA$145</f>
        <v>0</v>
      </c>
      <c r="J57" s="345">
        <f>'[1]№4'!$BQ$145</f>
        <v>0</v>
      </c>
      <c r="K57" s="158">
        <f>G57+H57+I57+J57</f>
        <v>0</v>
      </c>
      <c r="L57" s="345">
        <f>'[1]№4'!$U$145</f>
        <v>0</v>
      </c>
      <c r="M57" s="345">
        <f>'[1]№4'!$AK$145</f>
        <v>0</v>
      </c>
      <c r="N57" s="351">
        <f>'[1]№4'!$BA$145</f>
        <v>0</v>
      </c>
      <c r="O57" s="351">
        <f>'[1]№4'!$BQ$145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P58</f>
        <v>0</v>
      </c>
      <c r="E58" s="179">
        <v>0</v>
      </c>
      <c r="F58" s="180">
        <v>0</v>
      </c>
      <c r="G58" s="352">
        <f>'[1]№4'!$U$151</f>
        <v>0</v>
      </c>
      <c r="H58" s="352">
        <f>'[1]№4'!$AK$151</f>
        <v>0</v>
      </c>
      <c r="I58" s="352">
        <f>'[1]№4'!$BA$151</f>
        <v>0</v>
      </c>
      <c r="J58" s="352">
        <f>'[1]№4'!$BQ$151</f>
        <v>0</v>
      </c>
      <c r="K58" s="158">
        <f>G58+H58+I58+J58</f>
        <v>0</v>
      </c>
      <c r="L58" s="352">
        <f>'[1]№4'!$U$152</f>
        <v>0</v>
      </c>
      <c r="M58" s="352">
        <f>'[1]№4'!$AK$152</f>
        <v>0</v>
      </c>
      <c r="N58" s="352">
        <f>'[1]№4'!$BA$152</f>
        <v>0</v>
      </c>
      <c r="O58" s="352">
        <f>'[1]№4'!$BQ$152</f>
        <v>0</v>
      </c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5"/>
      <c r="E101" s="385"/>
      <c r="F101" s="220"/>
      <c r="G101" s="386" t="s">
        <v>185</v>
      </c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6" s="134" customFormat="1" ht="12.75" customHeight="1">
      <c r="B102" s="220"/>
      <c r="C102" s="220"/>
      <c r="D102" s="379" t="s">
        <v>108</v>
      </c>
      <c r="E102" s="379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84"/>
      <c r="E103" s="384"/>
      <c r="F103" s="220"/>
      <c r="G103" s="386" t="s">
        <v>183</v>
      </c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  <row r="104" spans="1:17" s="134" customFormat="1" ht="12" customHeight="1">
      <c r="A104" s="221"/>
      <c r="C104" s="220"/>
      <c r="D104" s="379" t="s">
        <v>108</v>
      </c>
      <c r="E104" s="379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5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6" t="s">
        <v>135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35"/>
    </row>
    <row r="2" spans="7:19" s="134" customFormat="1" ht="36.75" customHeight="1"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35"/>
    </row>
    <row r="3" spans="7:19" s="134" customFormat="1" ht="0.75" customHeight="1"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135"/>
    </row>
    <row r="4" spans="1:22" s="134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36"/>
      <c r="T4" s="136"/>
      <c r="U4" s="136"/>
      <c r="V4" s="136"/>
    </row>
    <row r="5" spans="1:22" s="134" customFormat="1" ht="15">
      <c r="A5" s="427" t="s">
        <v>149</v>
      </c>
      <c r="B5" s="427"/>
      <c r="C5" s="427"/>
      <c r="D5" s="427"/>
      <c r="E5" s="427"/>
      <c r="F5" s="42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8" t="s">
        <v>143</v>
      </c>
      <c r="C9" s="428"/>
      <c r="D9" s="428"/>
      <c r="E9" s="428"/>
      <c r="F9" s="428"/>
      <c r="G9" s="42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1" t="s">
        <v>152</v>
      </c>
      <c r="C10" s="431"/>
      <c r="D10" s="431"/>
      <c r="E10" s="431"/>
      <c r="F10" s="431"/>
      <c r="G10" s="431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2" t="s">
        <v>153</v>
      </c>
      <c r="C11" s="432"/>
      <c r="D11" s="432"/>
      <c r="E11" s="432"/>
      <c r="F11" s="432"/>
      <c r="G11" s="432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33" t="s">
        <v>151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9" t="s">
        <v>151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173</v>
      </c>
      <c r="E15" s="434" t="str">
        <f>'Ф.№2 місц.'!E15:R15</f>
        <v>Сокальська ЗШ І-ІІІст. №4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5" t="s">
        <v>10</v>
      </c>
      <c r="B19" s="422" t="s">
        <v>119</v>
      </c>
      <c r="C19" s="425" t="s">
        <v>12</v>
      </c>
      <c r="D19" s="422" t="s">
        <v>13</v>
      </c>
      <c r="E19" s="422" t="s">
        <v>131</v>
      </c>
      <c r="F19" s="421" t="s">
        <v>14</v>
      </c>
      <c r="G19" s="421" t="s">
        <v>166</v>
      </c>
      <c r="H19" s="421" t="s">
        <v>167</v>
      </c>
      <c r="I19" s="421" t="s">
        <v>168</v>
      </c>
      <c r="J19" s="421" t="s">
        <v>169</v>
      </c>
      <c r="K19" s="421" t="s">
        <v>122</v>
      </c>
      <c r="L19" s="421" t="s">
        <v>162</v>
      </c>
      <c r="M19" s="421" t="s">
        <v>163</v>
      </c>
      <c r="N19" s="421" t="s">
        <v>164</v>
      </c>
      <c r="O19" s="421" t="s">
        <v>165</v>
      </c>
      <c r="P19" s="421" t="s">
        <v>19</v>
      </c>
      <c r="Q19" s="421" t="s">
        <v>20</v>
      </c>
      <c r="R19" s="422" t="s">
        <v>21</v>
      </c>
    </row>
    <row r="20" spans="1:18" s="138" customFormat="1" ht="14.25" customHeight="1" thickBot="1" thickTop="1">
      <c r="A20" s="425"/>
      <c r="B20" s="422"/>
      <c r="C20" s="425"/>
      <c r="D20" s="422"/>
      <c r="E20" s="422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</row>
    <row r="21" spans="1:18" s="138" customFormat="1" ht="34.5" customHeight="1" thickBot="1" thickTop="1">
      <c r="A21" s="425"/>
      <c r="B21" s="422"/>
      <c r="C21" s="425"/>
      <c r="D21" s="422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13537930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2936960.2199999997</v>
      </c>
      <c r="H23" s="158">
        <f t="shared" si="0"/>
        <v>4008302.81</v>
      </c>
      <c r="I23" s="158">
        <f t="shared" si="0"/>
        <v>2650485.76</v>
      </c>
      <c r="J23" s="158">
        <f t="shared" si="0"/>
        <v>4194085.11</v>
      </c>
      <c r="K23" s="158">
        <f t="shared" si="0"/>
        <v>13789833.899999999</v>
      </c>
      <c r="L23" s="158">
        <f t="shared" si="0"/>
        <v>2936960.2199999997</v>
      </c>
      <c r="M23" s="158">
        <f t="shared" si="0"/>
        <v>4008302.81</v>
      </c>
      <c r="N23" s="158">
        <f t="shared" si="0"/>
        <v>2650485.76</v>
      </c>
      <c r="O23" s="158">
        <f t="shared" si="0"/>
        <v>4194085.11</v>
      </c>
      <c r="P23" s="158">
        <f t="shared" si="0"/>
        <v>13789833.899999999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13537930</v>
      </c>
      <c r="E24" s="158">
        <v>0</v>
      </c>
      <c r="F24" s="158">
        <f aca="true" t="shared" si="1" ref="F24:R24">F25+F30+F47+F50+F54+F58</f>
        <v>0</v>
      </c>
      <c r="G24" s="158">
        <f t="shared" si="1"/>
        <v>2936960.2199999997</v>
      </c>
      <c r="H24" s="158">
        <f t="shared" si="1"/>
        <v>4008302.81</v>
      </c>
      <c r="I24" s="158">
        <f t="shared" si="1"/>
        <v>2650485.76</v>
      </c>
      <c r="J24" s="158">
        <f t="shared" si="1"/>
        <v>4194085.11</v>
      </c>
      <c r="K24" s="158">
        <f t="shared" si="1"/>
        <v>13789833.899999999</v>
      </c>
      <c r="L24" s="158">
        <f t="shared" si="1"/>
        <v>2936960.2199999997</v>
      </c>
      <c r="M24" s="158">
        <f t="shared" si="1"/>
        <v>4008302.81</v>
      </c>
      <c r="N24" s="158">
        <f t="shared" si="1"/>
        <v>2650485.76</v>
      </c>
      <c r="O24" s="158">
        <f t="shared" si="1"/>
        <v>4194085.11</v>
      </c>
      <c r="P24" s="158">
        <f t="shared" si="1"/>
        <v>13789833.899999999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13537930</v>
      </c>
      <c r="E25" s="158">
        <v>0</v>
      </c>
      <c r="F25" s="158">
        <f aca="true" t="shared" si="2" ref="F25:R25">F26+F29</f>
        <v>0</v>
      </c>
      <c r="G25" s="158">
        <f t="shared" si="2"/>
        <v>2936960.2199999997</v>
      </c>
      <c r="H25" s="158">
        <f t="shared" si="2"/>
        <v>4008302.81</v>
      </c>
      <c r="I25" s="158">
        <f t="shared" si="2"/>
        <v>2650485.76</v>
      </c>
      <c r="J25" s="158">
        <f t="shared" si="2"/>
        <v>4194085.11</v>
      </c>
      <c r="K25" s="158">
        <f t="shared" si="2"/>
        <v>13789833.899999999</v>
      </c>
      <c r="L25" s="158">
        <f t="shared" si="2"/>
        <v>2936960.2199999997</v>
      </c>
      <c r="M25" s="158">
        <f t="shared" si="2"/>
        <v>4008302.81</v>
      </c>
      <c r="N25" s="158">
        <f t="shared" si="2"/>
        <v>2650485.76</v>
      </c>
      <c r="O25" s="158">
        <f t="shared" si="2"/>
        <v>4194085.11</v>
      </c>
      <c r="P25" s="158">
        <f t="shared" si="2"/>
        <v>13789833.899999999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11096660</v>
      </c>
      <c r="E26" s="164"/>
      <c r="F26" s="163">
        <f>SUM(F27:F28)</f>
        <v>0</v>
      </c>
      <c r="G26" s="163">
        <f>SUM(G27:G28)</f>
        <v>2427672.4</v>
      </c>
      <c r="H26" s="163">
        <f>SUM(H27:H28)</f>
        <v>3259623.9</v>
      </c>
      <c r="I26" s="163">
        <f>SUM(I27:I28)</f>
        <v>2176745.25</v>
      </c>
      <c r="J26" s="163">
        <f>SUM(J27:J28)</f>
        <v>3359733.13</v>
      </c>
      <c r="K26" s="158">
        <f>G26+H26+I26+J26</f>
        <v>11223774.68</v>
      </c>
      <c r="L26" s="163">
        <f aca="true" t="shared" si="3" ref="L26:R26">SUM(L27:L28)</f>
        <v>2427672.4</v>
      </c>
      <c r="M26" s="163">
        <f t="shared" si="3"/>
        <v>3259623.9</v>
      </c>
      <c r="N26" s="163">
        <f t="shared" si="3"/>
        <v>2176745.25</v>
      </c>
      <c r="O26" s="163">
        <f t="shared" si="3"/>
        <v>3359733.13</v>
      </c>
      <c r="P26" s="163">
        <f t="shared" si="3"/>
        <v>11223774.68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'[1]№4'!$E$5</f>
        <v>11096660</v>
      </c>
      <c r="E27" s="168">
        <v>0</v>
      </c>
      <c r="F27" s="167">
        <v>0</v>
      </c>
      <c r="G27" s="326">
        <f>'[1]№4'!$U$5</f>
        <v>2427672.4</v>
      </c>
      <c r="H27" s="326">
        <f>'[1]№4'!$AK$5</f>
        <v>3259623.9</v>
      </c>
      <c r="I27" s="326">
        <f>'[1]№4'!$BA$5</f>
        <v>2176745.25</v>
      </c>
      <c r="J27" s="326">
        <f>'[1]№4'!$BQ$5</f>
        <v>3359733.13</v>
      </c>
      <c r="K27" s="158">
        <f>G27+H27+I27+J27</f>
        <v>11223774.68</v>
      </c>
      <c r="L27" s="329">
        <f>'[1]№4'!$T$8</f>
        <v>2427672.4</v>
      </c>
      <c r="M27" s="329">
        <f>'[1]№4'!$AJ$8</f>
        <v>3259623.9</v>
      </c>
      <c r="N27" s="329">
        <f>'[1]№4'!$AZ$8</f>
        <v>2176745.25</v>
      </c>
      <c r="O27" s="329">
        <f>'[1]№4'!$BP$8</f>
        <v>3359733.13</v>
      </c>
      <c r="P27" s="164">
        <f>L27+M27+N27+O27</f>
        <v>11223774.68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'[1]№4'!$E$6</f>
        <v>2441270</v>
      </c>
      <c r="E29" s="164"/>
      <c r="F29" s="164">
        <v>0</v>
      </c>
      <c r="G29" s="326">
        <f>'[1]№4'!$U$6</f>
        <v>509287.82</v>
      </c>
      <c r="H29" s="326">
        <f>'[1]№4'!$AK$6</f>
        <v>748678.91</v>
      </c>
      <c r="I29" s="326">
        <f>'[1]№4'!$BA$6</f>
        <v>473740.51</v>
      </c>
      <c r="J29" s="326">
        <f>'[1]№4'!$BQ$6</f>
        <v>834351.98</v>
      </c>
      <c r="K29" s="158">
        <f>G29+H29+I29+J29</f>
        <v>2566059.2199999997</v>
      </c>
      <c r="L29" s="330">
        <f>'[1]№4'!$U$8</f>
        <v>509287.82</v>
      </c>
      <c r="M29" s="330">
        <f>'[1]№4'!$AK$8</f>
        <v>748678.91</v>
      </c>
      <c r="N29" s="330">
        <f>'[1]№4'!$BA$8</f>
        <v>473740.51</v>
      </c>
      <c r="O29" s="330">
        <f>'[1]№4'!$BQ$8</f>
        <v>834351.98</v>
      </c>
      <c r="P29" s="164">
        <f>L29+M29+N29+O29</f>
        <v>2566059.2199999997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5"/>
      <c r="E101" s="385"/>
      <c r="F101" s="220"/>
      <c r="G101" s="386" t="str">
        <f>'Ф.№2 місц.'!G101:Q101</f>
        <v>Роман СТАШКЕВИЧ</v>
      </c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6" s="134" customFormat="1" ht="12.75" customHeight="1">
      <c r="B102" s="220"/>
      <c r="C102" s="220"/>
      <c r="D102" s="379" t="s">
        <v>108</v>
      </c>
      <c r="E102" s="379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84"/>
      <c r="E103" s="384"/>
      <c r="F103" s="220"/>
      <c r="G103" s="386" t="s">
        <v>183</v>
      </c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  <row r="104" spans="1:17" s="134" customFormat="1" ht="12" customHeight="1">
      <c r="A104" s="221"/>
      <c r="C104" s="220"/>
      <c r="D104" s="379" t="s">
        <v>108</v>
      </c>
      <c r="E104" s="379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9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6" t="s">
        <v>135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35"/>
    </row>
    <row r="2" spans="7:19" s="134" customFormat="1" ht="36.75" customHeight="1"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35"/>
    </row>
    <row r="3" spans="7:19" s="134" customFormat="1" ht="0.75" customHeight="1"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135"/>
    </row>
    <row r="4" spans="1:22" s="134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36"/>
      <c r="T4" s="136"/>
      <c r="U4" s="136"/>
      <c r="V4" s="136"/>
    </row>
    <row r="5" spans="1:22" s="134" customFormat="1" ht="15">
      <c r="A5" s="427" t="s">
        <v>149</v>
      </c>
      <c r="B5" s="427"/>
      <c r="C5" s="427"/>
      <c r="D5" s="427"/>
      <c r="E5" s="427"/>
      <c r="F5" s="42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8" t="s">
        <v>143</v>
      </c>
      <c r="C9" s="428"/>
      <c r="D9" s="428"/>
      <c r="E9" s="428"/>
      <c r="F9" s="428"/>
      <c r="G9" s="42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1" t="s">
        <v>152</v>
      </c>
      <c r="C10" s="431"/>
      <c r="D10" s="431"/>
      <c r="E10" s="431"/>
      <c r="F10" s="431"/>
      <c r="G10" s="431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2" t="s">
        <v>153</v>
      </c>
      <c r="C11" s="432"/>
      <c r="D11" s="432"/>
      <c r="E11" s="432"/>
      <c r="F11" s="432"/>
      <c r="G11" s="432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33" t="s">
        <v>151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9" t="s">
        <v>151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174</v>
      </c>
      <c r="E15" s="434" t="str">
        <f>'Ф.№2 місц.'!E15:R15</f>
        <v>Сокальська ЗШ І-ІІІст. №4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5" t="s">
        <v>10</v>
      </c>
      <c r="B19" s="422" t="s">
        <v>119</v>
      </c>
      <c r="C19" s="425" t="s">
        <v>12</v>
      </c>
      <c r="D19" s="422" t="s">
        <v>13</v>
      </c>
      <c r="E19" s="422" t="s">
        <v>131</v>
      </c>
      <c r="F19" s="421" t="s">
        <v>14</v>
      </c>
      <c r="G19" s="421" t="s">
        <v>166</v>
      </c>
      <c r="H19" s="421" t="s">
        <v>167</v>
      </c>
      <c r="I19" s="421" t="s">
        <v>168</v>
      </c>
      <c r="J19" s="421" t="s">
        <v>169</v>
      </c>
      <c r="K19" s="421" t="s">
        <v>122</v>
      </c>
      <c r="L19" s="421" t="s">
        <v>162</v>
      </c>
      <c r="M19" s="421" t="s">
        <v>163</v>
      </c>
      <c r="N19" s="421" t="s">
        <v>164</v>
      </c>
      <c r="O19" s="421" t="s">
        <v>165</v>
      </c>
      <c r="P19" s="421" t="s">
        <v>19</v>
      </c>
      <c r="Q19" s="421" t="s">
        <v>20</v>
      </c>
      <c r="R19" s="422" t="s">
        <v>21</v>
      </c>
    </row>
    <row r="20" spans="1:18" s="138" customFormat="1" ht="14.25" customHeight="1" thickBot="1" thickTop="1">
      <c r="A20" s="425"/>
      <c r="B20" s="422"/>
      <c r="C20" s="425"/>
      <c r="D20" s="422"/>
      <c r="E20" s="422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</row>
    <row r="21" spans="1:18" s="138" customFormat="1" ht="34.5" customHeight="1" thickBot="1" thickTop="1">
      <c r="A21" s="425"/>
      <c r="B21" s="422"/>
      <c r="C21" s="425"/>
      <c r="D21" s="422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'[1]№4'!$E$9</f>
        <v>0</v>
      </c>
      <c r="E27" s="168">
        <v>0</v>
      </c>
      <c r="F27" s="167">
        <v>0</v>
      </c>
      <c r="G27" s="326">
        <f>'[1]№4'!$U$9</f>
        <v>0</v>
      </c>
      <c r="H27" s="326">
        <f>'[1]№4'!$AK$9</f>
        <v>0</v>
      </c>
      <c r="I27" s="326">
        <f>'[1]№4'!$BA$9</f>
        <v>0</v>
      </c>
      <c r="J27" s="326">
        <f>'[1]№4'!$BQ$9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'[1]№4'!$E$10</f>
        <v>0</v>
      </c>
      <c r="E29" s="164"/>
      <c r="F29" s="164">
        <v>0</v>
      </c>
      <c r="G29" s="326">
        <f>'[1]№4'!$U$10</f>
        <v>0</v>
      </c>
      <c r="H29" s="326">
        <f>'[1]№4'!$AK$10</f>
        <v>0</v>
      </c>
      <c r="I29" s="326">
        <f>'[1]№4'!$BA$10</f>
        <v>0</v>
      </c>
      <c r="J29" s="326">
        <f>'[1]№4'!$BQ$10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5"/>
      <c r="E101" s="385"/>
      <c r="F101" s="220"/>
      <c r="G101" s="386" t="str">
        <f>'Ф.№2 місц.'!G101:Q101</f>
        <v>Роман СТАШКЕВИЧ</v>
      </c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6" s="134" customFormat="1" ht="12.75" customHeight="1">
      <c r="B102" s="220"/>
      <c r="C102" s="220"/>
      <c r="D102" s="379" t="s">
        <v>108</v>
      </c>
      <c r="E102" s="379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84"/>
      <c r="E103" s="384"/>
      <c r="F103" s="220"/>
      <c r="G103" s="386" t="s">
        <v>183</v>
      </c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  <row r="104" spans="1:17" s="134" customFormat="1" ht="12" customHeight="1">
      <c r="A104" s="221"/>
      <c r="C104" s="220"/>
      <c r="D104" s="379" t="s">
        <v>108</v>
      </c>
      <c r="E104" s="379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6" t="s">
        <v>135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35"/>
    </row>
    <row r="2" spans="7:19" s="134" customFormat="1" ht="36.75" customHeight="1"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35"/>
    </row>
    <row r="3" spans="7:19" s="134" customFormat="1" ht="0.75" customHeight="1"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135"/>
    </row>
    <row r="4" spans="1:22" s="134" customFormat="1" ht="15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36"/>
      <c r="T4" s="136"/>
      <c r="U4" s="136"/>
      <c r="V4" s="136"/>
    </row>
    <row r="5" spans="1:22" s="134" customFormat="1" ht="15">
      <c r="A5" s="427" t="s">
        <v>149</v>
      </c>
      <c r="B5" s="427"/>
      <c r="C5" s="427"/>
      <c r="D5" s="427"/>
      <c r="E5" s="427"/>
      <c r="F5" s="427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3" t="str">
        <f>'Ф.№2 місц.'!A6:R6</f>
        <v>За    2023 рік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8" t="s">
        <v>143</v>
      </c>
      <c r="C9" s="428"/>
      <c r="D9" s="428"/>
      <c r="E9" s="428"/>
      <c r="F9" s="428"/>
      <c r="G9" s="42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1" t="s">
        <v>152</v>
      </c>
      <c r="C10" s="431"/>
      <c r="D10" s="431"/>
      <c r="E10" s="431"/>
      <c r="F10" s="431"/>
      <c r="G10" s="431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2" t="s">
        <v>153</v>
      </c>
      <c r="C11" s="432"/>
      <c r="D11" s="432"/>
      <c r="E11" s="432"/>
      <c r="F11" s="432"/>
      <c r="G11" s="432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33" t="s">
        <v>151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9" t="s">
        <v>151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175</v>
      </c>
      <c r="E15" s="434" t="str">
        <f>'Ф.№2 місц.'!E15:R15</f>
        <v>Сокальська ЗШ І-ІІІст. №4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5" t="s">
        <v>10</v>
      </c>
      <c r="B19" s="422" t="s">
        <v>119</v>
      </c>
      <c r="C19" s="425" t="s">
        <v>12</v>
      </c>
      <c r="D19" s="422" t="s">
        <v>13</v>
      </c>
      <c r="E19" s="422" t="s">
        <v>131</v>
      </c>
      <c r="F19" s="421" t="s">
        <v>14</v>
      </c>
      <c r="G19" s="421" t="s">
        <v>166</v>
      </c>
      <c r="H19" s="421" t="s">
        <v>167</v>
      </c>
      <c r="I19" s="421" t="s">
        <v>168</v>
      </c>
      <c r="J19" s="421" t="s">
        <v>169</v>
      </c>
      <c r="K19" s="421" t="s">
        <v>122</v>
      </c>
      <c r="L19" s="421" t="s">
        <v>162</v>
      </c>
      <c r="M19" s="421" t="s">
        <v>163</v>
      </c>
      <c r="N19" s="421" t="s">
        <v>164</v>
      </c>
      <c r="O19" s="421" t="s">
        <v>165</v>
      </c>
      <c r="P19" s="421" t="s">
        <v>19</v>
      </c>
      <c r="Q19" s="421" t="s">
        <v>20</v>
      </c>
      <c r="R19" s="422" t="s">
        <v>21</v>
      </c>
    </row>
    <row r="20" spans="1:18" s="138" customFormat="1" ht="14.25" customHeight="1" thickBot="1" thickTop="1">
      <c r="A20" s="425"/>
      <c r="B20" s="422"/>
      <c r="C20" s="425"/>
      <c r="D20" s="422"/>
      <c r="E20" s="422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2"/>
    </row>
    <row r="21" spans="1:18" s="138" customFormat="1" ht="34.5" customHeight="1" thickBot="1" thickTop="1">
      <c r="A21" s="425"/>
      <c r="B21" s="422"/>
      <c r="C21" s="425"/>
      <c r="D21" s="422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'[1]№4'!$E$47</f>
        <v>0</v>
      </c>
      <c r="E31" s="163">
        <v>0</v>
      </c>
      <c r="F31" s="164">
        <v>0</v>
      </c>
      <c r="G31" s="344">
        <f>'[1]№4'!$U$47</f>
        <v>0</v>
      </c>
      <c r="H31" s="344">
        <f>'[1]№4'!$AK$47</f>
        <v>0</v>
      </c>
      <c r="I31" s="344">
        <f>'[1]№4'!$BA$47</f>
        <v>0</v>
      </c>
      <c r="J31" s="344">
        <f>'[1]№4'!$BQ$47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'[1]№4'!$E$180</f>
        <v>0</v>
      </c>
      <c r="E61" s="178">
        <v>0</v>
      </c>
      <c r="F61" s="177">
        <v>0</v>
      </c>
      <c r="G61" s="345">
        <f>'[1]№4'!$U$180</f>
        <v>0</v>
      </c>
      <c r="H61" s="345">
        <f>'[1]№4'!$AK$180</f>
        <v>0</v>
      </c>
      <c r="I61" s="345">
        <f>'[1]№4'!$BA$180</f>
        <v>0</v>
      </c>
      <c r="J61" s="345">
        <f>'[1]№4'!$BQ$180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5"/>
      <c r="E101" s="385"/>
      <c r="F101" s="220"/>
      <c r="G101" s="386" t="str">
        <f>'Ф.№2 місц.'!G101:Q101</f>
        <v>Роман СТАШКЕВИЧ</v>
      </c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6" s="134" customFormat="1" ht="12.75" customHeight="1">
      <c r="B102" s="220"/>
      <c r="C102" s="220"/>
      <c r="D102" s="379" t="s">
        <v>108</v>
      </c>
      <c r="E102" s="379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84"/>
      <c r="E103" s="384"/>
      <c r="F103" s="220"/>
      <c r="G103" s="386" t="s">
        <v>183</v>
      </c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  <row r="104" spans="1:17" s="134" customFormat="1" ht="12" customHeight="1">
      <c r="A104" s="221"/>
      <c r="C104" s="220"/>
      <c r="D104" s="379" t="s">
        <v>108</v>
      </c>
      <c r="E104" s="379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2024-02-20T14:53:41Z</dcterms:modified>
  <cp:category/>
  <cp:version/>
  <cp:contentType/>
  <cp:contentStatus/>
</cp:coreProperties>
</file>