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51" activeTab="4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зос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<sst xmlns="http://schemas.openxmlformats.org/spreadsheetml/2006/main" count="2781" uniqueCount="189">
  <si>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</si>
  <si>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</si>
  <si>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</si>
  <si>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</si>
  <si>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</si>
  <si>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</si>
  <si>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</si>
  <si>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</si>
  <si>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</si>
  <si>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</si>
  <si>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</si>
  <si>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</si>
  <si>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</si>
  <si>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</si>
  <si>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</si>
  <si>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</si>
  <si>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</si>
  <si>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</si>
  <si>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</si>
  <si>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</si>
  <si>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</si>
  <si>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</si>
  <si>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</si>
  <si>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</si>
  <si>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</si>
  <si>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</si>
  <si>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</si>
  <si>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</si>
  <si>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</si>
  <si>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</si>
  <si>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</si>
  <si>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</si>
  <si>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</si>
  <si>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</si>
  <si>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</si>
  <si>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</si>
  <si>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</si>
  <si>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</si>
  <si>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</si>
  <si>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</si>
  <si>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</si>
  <si>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</si>
  <si>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</si>
  <si>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</si>
  <si>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</si>
  <si>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</si>
  <si>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</si>
  <si>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</si>
  <si>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</si>
  <si>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</si>
  <si>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</si>
  <si>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</si>
  <si>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</si>
  <si>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</si>
  <si>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</si>
  <si>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</si>
  <si>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</si>
  <si>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</si>
  <si>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</si>
  <si>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</si>
  <si>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</si>
  <si>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</si>
  <si>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</si>
  <si>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</si>
  <si>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</si>
  <si>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</si>
  <si>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</si>
  <si>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</si>
  <si>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</si>
  <si>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</si>
  <si>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</si>
  <si>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</si>
  <si>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</si>
  <si>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</si>
  <si>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</si>
  <si>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</si>
  <si>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</si>
  <si>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</si>
  <si>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</si>
  <si>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</si>
  <si>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</si>
  <si>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</si>
  <si>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</si>
  <si>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</si>
  <si>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</si>
  <si>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</si>
  <si>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</si>
  <si>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</si>
  <si>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</si>
  <si>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</si>
  <si>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</si>
  <si>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</si>
  <si>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</si>
  <si>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</si>
  <si>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</si>
  <si>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</si>
  <si>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</si>
  <si>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</si>
  <si>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</si>
  <si>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</si>
  <si>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</si>
  <si>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</si>
  <si>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</si>
  <si>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</si>
  <si>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</si>
  <si>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</si>
  <si>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</si>
  <si>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</si>
  <si>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</si>
  <si>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</si>
  <si>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</si>
  <si>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</si>
  <si>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</si>
  <si>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</si>
  <si>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</si>
  <si>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</si>
  <si>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</si>
  <si>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</si>
  <si>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</si>
  <si>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</si>
  <si>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</si>
  <si>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</si>
  <si>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</si>
  <si>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</si>
  <si>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</si>
  <si>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</si>
  <si>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</si>
  <si>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</si>
  <si>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</si>
  <si>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</si>
  <si>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</si>
  <si>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</si>
  <si>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</si>
  <si>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</si>
  <si>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</si>
  <si>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</si>
  <si>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</si>
  <si>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</si>
  <si>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</si>
  <si>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</si>
  <si>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</si>
  <si>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</si>
  <si>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</si>
  <si>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</si>
  <si>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</si>
  <si>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</si>
  <si>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</si>
  <si>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</si>
  <si>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</si>
  <si>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</si>
  <si>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</si>
  <si>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</si>
  <si>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</si>
  <si>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</si>
  <si>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</si>
  <si>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</si>
  <si>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</si>
  <si>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</si>
  <si>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</si>
  <si>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</si>
  <si>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</si>
  <si>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</si>
  <si>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</si>
  <si>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</si>
  <si>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</si>
  <si>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</si>
  <si>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</si>
  <si>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</si>
  <si>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</si>
  <si>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</si>
  <si>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</si>
  <si>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</si>
  <si>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</si>
  <si>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</si>
  <si>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</si>
  <si>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</si>
  <si>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</si>
  <si>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</si>
  <si>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</si>
  <si>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</si>
  <si>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</si>
  <si>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</si>
  <si>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</si>
  <si>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</si>
  <si>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 xml:space="preserve">Т.в.о. керівника </t>
  </si>
  <si>
    <t>Андрій ЩУДЛО</t>
  </si>
  <si>
    <t>Надія ЧОРНА</t>
  </si>
  <si>
    <t>За  9 місяців 2022 року</t>
  </si>
  <si>
    <t>КУ  "ЦОЗО" СМР ЛО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</si>
</sst>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1" fillId="0" borderId="0" xfId="57" applyFont="1" applyBorder="1" applyAlignment="1">
      <alignment/>
      <protection/>
    </xf>
    <xf numFmtId="0" fontId="1" fillId="0" borderId="0" xfId="56" applyBorder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0" fillId="0" borderId="0" xfId="0" applyBorder="1" applyAlignment="1">
      <alignment/>
    </xf>
    <xf numFmtId="0" fontId="24" fillId="0" borderId="12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39" fillId="0" borderId="20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8" fillId="0" borderId="10" xfId="57" applyFont="1" applyBorder="1" applyAlignment="1">
      <alignment horizontal="center"/>
      <protection/>
    </xf>
    <xf numFmtId="0" fontId="38" fillId="24" borderId="10" xfId="57" applyFont="1" applyFill="1" applyBorder="1" applyAlignment="1">
      <alignment horizontal="center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1" fillId="0" borderId="10" xfId="57" applyFont="1" applyBorder="1" applyAlignment="1">
      <alignment horizontal="left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36">
        <row r="2">
          <cell r="C2" t="str">
            <v>Суховільська початкова школа</v>
          </cell>
        </row>
        <row r="3">
          <cell r="E3">
            <v>211360</v>
          </cell>
          <cell r="U3">
            <v>56608.5</v>
          </cell>
          <cell r="AK3">
            <v>41051.94</v>
          </cell>
          <cell r="BA3">
            <v>40266.67</v>
          </cell>
          <cell r="BQ3">
            <v>0</v>
          </cell>
        </row>
        <row r="4">
          <cell r="E4">
            <v>46500</v>
          </cell>
          <cell r="U4">
            <v>13526.36</v>
          </cell>
          <cell r="AK4">
            <v>10699.76</v>
          </cell>
          <cell r="BA4">
            <v>9413.64</v>
          </cell>
          <cell r="BQ4">
            <v>0</v>
          </cell>
        </row>
        <row r="5">
          <cell r="E5">
            <v>316161</v>
          </cell>
          <cell r="U5">
            <v>83854.42</v>
          </cell>
          <cell r="AK5">
            <v>119022.73</v>
          </cell>
          <cell r="BA5">
            <v>50287.97</v>
          </cell>
          <cell r="BQ5">
            <v>0</v>
          </cell>
        </row>
        <row r="6">
          <cell r="E6">
            <v>69552</v>
          </cell>
          <cell r="U6">
            <v>18447.97</v>
          </cell>
          <cell r="AK6">
            <v>26185.01</v>
          </cell>
          <cell r="BA6">
            <v>11640.83</v>
          </cell>
          <cell r="BQ6">
            <v>0</v>
          </cell>
        </row>
        <row r="7">
          <cell r="T7">
            <v>56608.5</v>
          </cell>
          <cell r="U7">
            <v>13526.36</v>
          </cell>
          <cell r="AJ7">
            <v>41051.94</v>
          </cell>
          <cell r="AK7">
            <v>10699.76</v>
          </cell>
          <cell r="AZ7">
            <v>40266.67</v>
          </cell>
          <cell r="BA7">
            <v>9413.64</v>
          </cell>
          <cell r="BP7">
            <v>0</v>
          </cell>
          <cell r="BQ7">
            <v>0</v>
          </cell>
        </row>
        <row r="8">
          <cell r="T8">
            <v>83854.42</v>
          </cell>
          <cell r="U8">
            <v>18447.97</v>
          </cell>
          <cell r="AJ8">
            <v>119022.73</v>
          </cell>
          <cell r="AK8">
            <v>26185.01</v>
          </cell>
          <cell r="AZ8">
            <v>50287.97</v>
          </cell>
          <cell r="BA8">
            <v>11640.83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9">
          <cell r="E39">
            <v>15370</v>
          </cell>
          <cell r="U39">
            <v>0</v>
          </cell>
          <cell r="AK39">
            <v>0</v>
          </cell>
          <cell r="BA39">
            <v>2283.3</v>
          </cell>
          <cell r="BQ39">
            <v>0</v>
          </cell>
        </row>
        <row r="40">
          <cell r="U40">
            <v>0</v>
          </cell>
          <cell r="AK40">
            <v>0</v>
          </cell>
          <cell r="BA40">
            <v>2033.3000000000002</v>
          </cell>
          <cell r="BQ40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11340.03</v>
          </cell>
          <cell r="U69">
            <v>427.77</v>
          </cell>
          <cell r="AK69">
            <v>10.99</v>
          </cell>
          <cell r="BA69">
            <v>638.05</v>
          </cell>
          <cell r="BQ69">
            <v>0</v>
          </cell>
        </row>
        <row r="70">
          <cell r="U70">
            <v>427.77</v>
          </cell>
          <cell r="AK70">
            <v>10.99</v>
          </cell>
          <cell r="BA70">
            <v>638.05</v>
          </cell>
          <cell r="BQ70">
            <v>0</v>
          </cell>
        </row>
        <row r="121">
          <cell r="E121">
            <v>25550</v>
          </cell>
          <cell r="U121">
            <v>772.36</v>
          </cell>
          <cell r="AK121">
            <v>1895.54</v>
          </cell>
          <cell r="BA121">
            <v>3714.64</v>
          </cell>
          <cell r="BQ121">
            <v>0</v>
          </cell>
        </row>
        <row r="122">
          <cell r="U122">
            <v>772.36</v>
          </cell>
          <cell r="AK122">
            <v>1895.54</v>
          </cell>
          <cell r="BA122">
            <v>3057.0399999999995</v>
          </cell>
          <cell r="BQ122">
            <v>0</v>
          </cell>
        </row>
        <row r="124">
          <cell r="E124">
            <v>700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12740</v>
          </cell>
          <cell r="U131">
            <v>250</v>
          </cell>
          <cell r="AK131">
            <v>4287.21</v>
          </cell>
          <cell r="BA131">
            <v>27.99</v>
          </cell>
          <cell r="BQ131">
            <v>0</v>
          </cell>
        </row>
        <row r="132">
          <cell r="U132">
            <v>250</v>
          </cell>
          <cell r="AK132">
            <v>4287.21</v>
          </cell>
          <cell r="BA132">
            <v>27.99</v>
          </cell>
          <cell r="BQ132">
            <v>0</v>
          </cell>
        </row>
        <row r="133">
          <cell r="E133">
            <v>0</v>
          </cell>
          <cell r="U133">
            <v>0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0</v>
          </cell>
          <cell r="AK134">
            <v>0</v>
          </cell>
          <cell r="BA134">
            <v>0</v>
          </cell>
          <cell r="BQ134">
            <v>0</v>
          </cell>
        </row>
        <row r="135">
          <cell r="E135">
            <v>35250</v>
          </cell>
          <cell r="U135">
            <v>0</v>
          </cell>
          <cell r="AK135">
            <v>0</v>
          </cell>
          <cell r="BA135">
            <v>17250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17250</v>
          </cell>
          <cell r="BQ136">
            <v>0</v>
          </cell>
        </row>
        <row r="143">
          <cell r="E143">
            <v>3100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3190</v>
          </cell>
          <cell r="U151">
            <v>0</v>
          </cell>
          <cell r="AK151">
            <v>500</v>
          </cell>
          <cell r="BA151">
            <v>990</v>
          </cell>
          <cell r="BQ151">
            <v>0</v>
          </cell>
        </row>
        <row r="152">
          <cell r="U152">
            <v>0</v>
          </cell>
          <cell r="AK152">
            <v>500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2" t="s">
        <v>144</v>
      </c>
      <c r="J1" s="372"/>
      <c r="K1" s="372"/>
      <c r="L1" s="372"/>
      <c r="M1" s="372"/>
      <c r="N1" s="372"/>
    </row>
    <row r="2" spans="8:14" s="234" customFormat="1" ht="27.75" customHeight="1">
      <c r="H2" s="235"/>
      <c r="I2" s="372"/>
      <c r="J2" s="372"/>
      <c r="K2" s="372"/>
      <c r="L2" s="372"/>
      <c r="M2" s="372"/>
      <c r="N2" s="372"/>
    </row>
    <row r="3" spans="8:14" s="234" customFormat="1" ht="3" customHeight="1" hidden="1">
      <c r="H3" s="235"/>
      <c r="I3" s="372"/>
      <c r="J3" s="372"/>
      <c r="K3" s="372"/>
      <c r="L3" s="372"/>
      <c r="M3" s="372"/>
      <c r="N3" s="372"/>
    </row>
    <row r="4" spans="1:16" s="234" customFormat="1" ht="15">
      <c r="A4" s="375" t="s">
        <v>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236"/>
      <c r="O4" s="236"/>
      <c r="P4" s="236"/>
    </row>
    <row r="5" spans="1:16" s="234" customFormat="1" ht="15" customHeight="1">
      <c r="A5" s="377" t="s">
        <v>158</v>
      </c>
      <c r="B5" s="377"/>
      <c r="C5" s="377"/>
      <c r="D5" s="377"/>
      <c r="E5" s="377"/>
      <c r="F5" s="377"/>
      <c r="G5" s="377"/>
      <c r="H5" s="377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="239" customFormat="1" ht="11.25"/>
    <row r="8" spans="13:14" s="239" customFormat="1" ht="9.75" customHeight="1">
      <c r="M8" s="378" t="s">
        <v>2</v>
      </c>
      <c r="N8" s="378"/>
    </row>
    <row r="9" spans="1:14" s="239" customFormat="1" ht="22.5" customHeight="1">
      <c r="A9" s="240" t="s">
        <v>3</v>
      </c>
      <c r="B9" s="376" t="s">
        <v>188</v>
      </c>
      <c r="C9" s="376"/>
      <c r="D9" s="376"/>
      <c r="E9" s="376"/>
      <c r="F9" s="376"/>
      <c r="G9" s="376"/>
      <c r="H9" s="376"/>
      <c r="I9" s="376"/>
      <c r="J9" s="376"/>
      <c r="K9" s="241" t="s">
        <v>136</v>
      </c>
      <c r="M9" s="379">
        <v>41829167</v>
      </c>
      <c r="N9" s="379"/>
    </row>
    <row r="10" spans="1:14" s="239" customFormat="1" ht="11.25" customHeight="1">
      <c r="A10" s="242" t="s">
        <v>4</v>
      </c>
      <c r="B10" s="374" t="s">
        <v>160</v>
      </c>
      <c r="C10" s="374"/>
      <c r="D10" s="374"/>
      <c r="E10" s="374"/>
      <c r="F10" s="374"/>
      <c r="G10" s="374"/>
      <c r="H10" s="374"/>
      <c r="I10" s="374"/>
      <c r="J10" s="374"/>
      <c r="K10" s="241" t="s">
        <v>137</v>
      </c>
      <c r="M10" s="379"/>
      <c r="N10" s="379"/>
    </row>
    <row r="11" spans="1:14" s="239" customFormat="1" ht="11.25" customHeight="1">
      <c r="A11" s="242" t="s">
        <v>138</v>
      </c>
      <c r="B11" s="374" t="s">
        <v>152</v>
      </c>
      <c r="C11" s="374"/>
      <c r="D11" s="374"/>
      <c r="E11" s="374"/>
      <c r="F11" s="374"/>
      <c r="G11" s="374"/>
      <c r="H11" s="374"/>
      <c r="I11" s="374"/>
      <c r="J11" s="374"/>
      <c r="K11" s="241" t="s">
        <v>139</v>
      </c>
      <c r="M11" s="370"/>
      <c r="N11" s="370"/>
    </row>
    <row r="12" spans="1:14" s="239" customFormat="1" ht="11.25" customHeight="1">
      <c r="A12" s="373" t="s">
        <v>110</v>
      </c>
      <c r="B12" s="373"/>
      <c r="C12" s="243"/>
      <c r="D12" s="244">
        <v>0</v>
      </c>
      <c r="E12" s="361" t="s">
        <v>150</v>
      </c>
      <c r="F12" s="361"/>
      <c r="G12" s="361"/>
      <c r="H12" s="361"/>
      <c r="I12" s="361"/>
      <c r="J12" s="361"/>
      <c r="K12" s="245"/>
      <c r="L12" s="246"/>
      <c r="M12" s="246"/>
      <c r="N12" s="247"/>
    </row>
    <row r="13" spans="1:14" s="239" customFormat="1" ht="11.25">
      <c r="A13" s="363" t="s">
        <v>5</v>
      </c>
      <c r="B13" s="363"/>
      <c r="C13" s="243"/>
      <c r="D13" s="248"/>
      <c r="E13" s="364" t="s">
        <v>150</v>
      </c>
      <c r="F13" s="364"/>
      <c r="G13" s="364"/>
      <c r="H13" s="364"/>
      <c r="I13" s="364"/>
      <c r="J13" s="364"/>
      <c r="K13" s="364"/>
      <c r="L13" s="364"/>
      <c r="M13" s="364"/>
      <c r="N13" s="247"/>
    </row>
    <row r="14" spans="1:14" s="239" customFormat="1" ht="12" customHeight="1">
      <c r="A14" s="363" t="s">
        <v>6</v>
      </c>
      <c r="B14" s="363"/>
      <c r="C14" s="243"/>
      <c r="D14" s="249" t="s">
        <v>143</v>
      </c>
      <c r="E14" s="368" t="s">
        <v>8</v>
      </c>
      <c r="F14" s="368"/>
      <c r="G14" s="368"/>
      <c r="H14" s="368"/>
      <c r="I14" s="368"/>
      <c r="J14" s="368"/>
      <c r="K14" s="368"/>
      <c r="L14" s="368"/>
      <c r="M14" s="368"/>
      <c r="N14" s="247"/>
    </row>
    <row r="15" spans="1:25" s="239" customFormat="1" ht="43.5" customHeight="1">
      <c r="A15" s="363" t="s">
        <v>7</v>
      </c>
      <c r="B15" s="363"/>
      <c r="C15" s="243"/>
      <c r="D15" s="152" t="s">
        <v>179</v>
      </c>
      <c r="E15" s="366" t="str">
        <f>'Ф.№2 місц.'!E15:R15</f>
        <v>Суховільська початкова школа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0" t="s">
        <v>10</v>
      </c>
      <c r="B18" s="369" t="s">
        <v>119</v>
      </c>
      <c r="C18" s="369" t="s">
        <v>12</v>
      </c>
      <c r="D18" s="369" t="s">
        <v>145</v>
      </c>
      <c r="E18" s="369" t="s">
        <v>131</v>
      </c>
      <c r="F18" s="369" t="s">
        <v>14</v>
      </c>
      <c r="G18" s="369"/>
      <c r="H18" s="369" t="s">
        <v>146</v>
      </c>
      <c r="I18" s="369" t="s">
        <v>122</v>
      </c>
      <c r="J18" s="369" t="s">
        <v>19</v>
      </c>
      <c r="K18" s="369"/>
      <c r="L18" s="369" t="s">
        <v>20</v>
      </c>
      <c r="M18" s="369" t="s">
        <v>21</v>
      </c>
      <c r="N18" s="369"/>
    </row>
    <row r="19" spans="1:14" s="239" customFormat="1" ht="12.75" thickBot="1" thickTop="1">
      <c r="A19" s="360"/>
      <c r="B19" s="369"/>
      <c r="C19" s="369"/>
      <c r="D19" s="369"/>
      <c r="E19" s="369"/>
      <c r="F19" s="369" t="s">
        <v>22</v>
      </c>
      <c r="G19" s="362" t="s">
        <v>23</v>
      </c>
      <c r="H19" s="369"/>
      <c r="I19" s="369"/>
      <c r="J19" s="369" t="s">
        <v>22</v>
      </c>
      <c r="K19" s="362" t="s">
        <v>29</v>
      </c>
      <c r="L19" s="369"/>
      <c r="M19" s="369" t="s">
        <v>22</v>
      </c>
      <c r="N19" s="371" t="s">
        <v>23</v>
      </c>
    </row>
    <row r="20" spans="1:14" s="239" customFormat="1" ht="26.25" customHeight="1" thickBot="1" thickTop="1">
      <c r="A20" s="360"/>
      <c r="B20" s="369"/>
      <c r="C20" s="369"/>
      <c r="D20" s="369"/>
      <c r="E20" s="369"/>
      <c r="F20" s="369"/>
      <c r="G20" s="362"/>
      <c r="H20" s="369"/>
      <c r="I20" s="369"/>
      <c r="J20" s="369"/>
      <c r="K20" s="362"/>
      <c r="L20" s="369"/>
      <c r="M20" s="369"/>
      <c r="N20" s="371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'[1]СУХОВОЛЯ'!$E$198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'[1]СУХОВОЛЯ'!$U$198+'[1]СУХОВОЛЯ'!$AK$198+'[1]СУХОВОЛЯ'!$BA$198+'[1]СУХОВОЛЯ'!$BQ$198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'[1]СУХОВОЛЯ'!$E$199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'[1]СУХОВОЛЯ'!$U$199+'[1]СУХОВОЛЯ'!$AK$199+'[1]СУХОВОЛЯ'!$BA$199+'[1]СУХОВОЛЯ'!$BQ$199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">
        <v>184</v>
      </c>
      <c r="B98" s="134"/>
      <c r="C98" s="220"/>
      <c r="D98" s="386"/>
      <c r="E98" s="386"/>
      <c r="F98" s="220"/>
      <c r="G98" s="381" t="s">
        <v>185</v>
      </c>
      <c r="H98" s="382"/>
      <c r="I98" s="382"/>
      <c r="J98" s="382"/>
      <c r="K98" s="382"/>
      <c r="L98" s="382"/>
      <c r="M98" s="382"/>
      <c r="N98" s="382"/>
      <c r="O98" s="355"/>
      <c r="P98" s="355"/>
      <c r="Q98" s="355"/>
      <c r="R98" s="356"/>
    </row>
    <row r="99" spans="1:18" ht="15">
      <c r="A99" s="134"/>
      <c r="B99" s="220"/>
      <c r="C99" s="220"/>
      <c r="D99" s="380" t="s">
        <v>108</v>
      </c>
      <c r="E99" s="380"/>
      <c r="F99" s="220"/>
      <c r="G99" s="383" t="s">
        <v>109</v>
      </c>
      <c r="H99" s="383"/>
      <c r="I99" s="383"/>
      <c r="J99" s="383"/>
      <c r="K99" s="383"/>
      <c r="L99" s="383"/>
      <c r="M99" s="383"/>
      <c r="N99" s="383"/>
      <c r="O99" s="357"/>
      <c r="P99" s="357"/>
      <c r="Q99" s="358"/>
      <c r="R99" s="356"/>
    </row>
    <row r="100" spans="1:18" ht="15">
      <c r="A100" s="220" t="s">
        <v>153</v>
      </c>
      <c r="B100" s="134"/>
      <c r="C100" s="220"/>
      <c r="D100" s="385"/>
      <c r="E100" s="385"/>
      <c r="F100" s="220"/>
      <c r="G100" s="381" t="s">
        <v>186</v>
      </c>
      <c r="H100" s="382"/>
      <c r="I100" s="382"/>
      <c r="J100" s="382"/>
      <c r="K100" s="382"/>
      <c r="L100" s="382"/>
      <c r="M100" s="382"/>
      <c r="N100" s="382"/>
      <c r="O100" s="355"/>
      <c r="P100" s="355"/>
      <c r="Q100" s="355"/>
      <c r="R100" s="356"/>
    </row>
    <row r="101" spans="1:18" ht="8.25" customHeight="1">
      <c r="A101" s="221"/>
      <c r="B101" s="134"/>
      <c r="C101" s="220"/>
      <c r="D101" s="380" t="s">
        <v>108</v>
      </c>
      <c r="E101" s="380"/>
      <c r="F101" s="134"/>
      <c r="G101" s="384" t="s">
        <v>109</v>
      </c>
      <c r="H101" s="384"/>
      <c r="I101" s="384"/>
      <c r="J101" s="384"/>
      <c r="K101" s="384"/>
      <c r="L101" s="384"/>
      <c r="M101" s="384"/>
      <c r="N101" s="384"/>
      <c r="O101" s="357"/>
      <c r="P101" s="357"/>
      <c r="Q101" s="222"/>
      <c r="R101" s="356"/>
    </row>
    <row r="102" spans="1:18" ht="12.75" customHeight="1">
      <c r="A102" s="234"/>
      <c r="O102" s="356"/>
      <c r="P102" s="356"/>
      <c r="Q102" s="356"/>
      <c r="R102" s="356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M19:M20"/>
    <mergeCell ref="C18:C20"/>
    <mergeCell ref="D18:D20"/>
    <mergeCell ref="F19:F20"/>
    <mergeCell ref="F18:G18"/>
    <mergeCell ref="G19:G2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180</v>
      </c>
      <c r="E15" s="435" t="str">
        <f>'Ф.№2 місц.'!E15:R15</f>
        <v>Суховільська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'[1]СУХОВОЛЯ'!$E$11</f>
        <v>0</v>
      </c>
      <c r="E27" s="336">
        <v>0</v>
      </c>
      <c r="F27" s="328">
        <v>0</v>
      </c>
      <c r="G27" s="351">
        <f>'[1]СУХОВОЛЯ'!$U$11</f>
        <v>0</v>
      </c>
      <c r="H27" s="351">
        <f>'[1]СУХОВОЛЯ'!$AK$11</f>
        <v>0</v>
      </c>
      <c r="I27" s="351">
        <f>'[1]СУХОВОЛЯ'!$BA$11</f>
        <v>0</v>
      </c>
      <c r="J27" s="351">
        <f>'[1]СУХОВОЛЯ'!$BQ$11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'[1]СУХОВОЛЯ'!$E$12</f>
        <v>0</v>
      </c>
      <c r="E29" s="338"/>
      <c r="F29" s="338">
        <v>0</v>
      </c>
      <c r="G29" s="351">
        <f>'[1]СУХОВОЛЯ'!$U$12</f>
        <v>0</v>
      </c>
      <c r="H29" s="351">
        <f>'[1]СУХОВОЛЯ'!$AK$12</f>
        <v>0</v>
      </c>
      <c r="I29" s="351">
        <f>'[1]СУХОВОЛЯ'!$BA$12</f>
        <v>0</v>
      </c>
      <c r="J29" s="351">
        <f>'[1]СУХОВОЛЯ'!$BQ$12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'[1]СУХОВОЛЯ'!$E$51</f>
        <v>0</v>
      </c>
      <c r="E31" s="163">
        <v>0</v>
      </c>
      <c r="F31" s="164">
        <v>0</v>
      </c>
      <c r="G31" s="344">
        <f>'[1]СУХОВОЛЯ'!$U$51</f>
        <v>0</v>
      </c>
      <c r="H31" s="344">
        <f>'[1]СУХОВОЛЯ'!$AP$51</f>
        <v>0</v>
      </c>
      <c r="I31" s="344">
        <f>'[1]СУХОВОЛЯ'!$BA$51</f>
        <v>0</v>
      </c>
      <c r="J31" s="344">
        <f>'[1]СУХОВОЛЯ'!$BQ$51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'[1]СУХОВОЛЯ'!$E$183</f>
        <v>0</v>
      </c>
      <c r="E61" s="178">
        <v>0</v>
      </c>
      <c r="F61" s="177">
        <v>0</v>
      </c>
      <c r="G61" s="345">
        <f>'[1]СУХОВОЛЯ'!$U$183</f>
        <v>0</v>
      </c>
      <c r="H61" s="345">
        <f>'[1]СУХОВОЛЯ'!$AK$183</f>
        <v>0</v>
      </c>
      <c r="I61" s="345">
        <f>'[1]СУХОВОЛЯ'!$BA$183</f>
        <v>0</v>
      </c>
      <c r="J61" s="345">
        <f>'[1]СУХОВОЛЯ'!$BQ$183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S50" sqref="S50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178</v>
      </c>
      <c r="E15" s="435" t="str">
        <f>'Ф.№2 місц.'!E15:R15</f>
        <v>Суховільська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'[1]СУХОВОЛЯ'!$E$41</f>
        <v>0</v>
      </c>
      <c r="E31" s="163">
        <v>0</v>
      </c>
      <c r="F31" s="164">
        <v>0</v>
      </c>
      <c r="G31" s="344">
        <f>'[1]СУХОВОЛЯ'!$U$41</f>
        <v>0</v>
      </c>
      <c r="H31" s="344">
        <f>'[1]СУХОВОЛЯ'!$AK$41</f>
        <v>0</v>
      </c>
      <c r="I31" s="344">
        <f>'[1]СУХОВОЛЯ'!$BA$41</f>
        <v>0</v>
      </c>
      <c r="J31" s="344">
        <f>'[1]СУХОВОЛЯ'!$BQ$41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'[1]СУХОВОЛЯ'!$E$186</f>
        <v>0</v>
      </c>
      <c r="E61" s="178">
        <v>0</v>
      </c>
      <c r="F61" s="177">
        <v>0</v>
      </c>
      <c r="G61" s="345">
        <f>'[1]СУХОВОЛЯ'!$U$186</f>
        <v>0</v>
      </c>
      <c r="H61" s="345">
        <f>'[1]СУХОВОЛЯ'!$AK$186</f>
        <v>0</v>
      </c>
      <c r="I61" s="345">
        <f>'[1]СУХОВОЛЯ'!$BA$186</f>
        <v>0</v>
      </c>
      <c r="J61" s="345">
        <f>'[1]СУХОВОЛЯ'!$BQ$186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177</v>
      </c>
      <c r="E15" s="435" t="str">
        <f>'Ф.№2 місц.'!E15:R15</f>
        <v>Суховільська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'[1]СУХОВОЛЯ'!$E$42</f>
        <v>0</v>
      </c>
      <c r="E31" s="163">
        <v>0</v>
      </c>
      <c r="F31" s="164">
        <v>0</v>
      </c>
      <c r="G31" s="344">
        <f>'[1]СУХОВОЛЯ'!$U$42</f>
        <v>0</v>
      </c>
      <c r="H31" s="344">
        <f>'[1]СУХОВОЛЯ'!$AK$42</f>
        <v>0</v>
      </c>
      <c r="I31" s="344">
        <f>'[1]СУХОВОЛЯ'!$BA$42</f>
        <v>0</v>
      </c>
      <c r="J31" s="344">
        <f>'[1]СУХОВОЛЯ'!$BQ$42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'[1]СУХОВОЛЯ'!$E$187</f>
        <v>0</v>
      </c>
      <c r="E61" s="178">
        <v>0</v>
      </c>
      <c r="F61" s="177">
        <v>0</v>
      </c>
      <c r="G61" s="345">
        <f>'[1]СУХОВОЛЯ'!$U$187</f>
        <v>0</v>
      </c>
      <c r="H61" s="345">
        <f>'[1]СУХОВОЛЯ'!$AK$187</f>
        <v>0</v>
      </c>
      <c r="I61" s="345">
        <f>'[1]СУХОВОЛЯ'!$BA$187</f>
        <v>0</v>
      </c>
      <c r="J61" s="345">
        <f>'[1]СУХОВОЛЯ'!$BQ$187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4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2" t="s">
        <v>144</v>
      </c>
      <c r="J1" s="372"/>
      <c r="K1" s="372"/>
      <c r="L1" s="372"/>
      <c r="M1" s="372"/>
      <c r="N1" s="372"/>
    </row>
    <row r="2" spans="8:14" s="234" customFormat="1" ht="27.75" customHeight="1">
      <c r="H2" s="235"/>
      <c r="I2" s="372"/>
      <c r="J2" s="372"/>
      <c r="K2" s="372"/>
      <c r="L2" s="372"/>
      <c r="M2" s="372"/>
      <c r="N2" s="372"/>
    </row>
    <row r="3" spans="8:14" s="234" customFormat="1" ht="3" customHeight="1" hidden="1">
      <c r="H3" s="235"/>
      <c r="I3" s="372"/>
      <c r="J3" s="372"/>
      <c r="K3" s="372"/>
      <c r="L3" s="372"/>
      <c r="M3" s="372"/>
      <c r="N3" s="372"/>
    </row>
    <row r="4" spans="1:16" s="234" customFormat="1" ht="15">
      <c r="A4" s="375" t="s">
        <v>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236"/>
      <c r="O4" s="236"/>
      <c r="P4" s="236"/>
    </row>
    <row r="5" spans="1:16" s="234" customFormat="1" ht="15" customHeight="1">
      <c r="A5" s="377" t="s">
        <v>158</v>
      </c>
      <c r="B5" s="377"/>
      <c r="C5" s="377"/>
      <c r="D5" s="377"/>
      <c r="E5" s="377"/>
      <c r="F5" s="377"/>
      <c r="G5" s="377"/>
      <c r="H5" s="377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="239" customFormat="1" ht="11.25"/>
    <row r="8" spans="13:14" s="239" customFormat="1" ht="9.75" customHeight="1">
      <c r="M8" s="378" t="s">
        <v>2</v>
      </c>
      <c r="N8" s="378"/>
    </row>
    <row r="9" spans="1:14" s="239" customFormat="1" ht="22.5" customHeight="1">
      <c r="A9" s="240" t="s">
        <v>3</v>
      </c>
      <c r="B9" s="376" t="s">
        <v>188</v>
      </c>
      <c r="C9" s="376"/>
      <c r="D9" s="376"/>
      <c r="E9" s="376"/>
      <c r="F9" s="376"/>
      <c r="G9" s="376"/>
      <c r="H9" s="376"/>
      <c r="I9" s="376"/>
      <c r="J9" s="376"/>
      <c r="K9" s="241" t="s">
        <v>136</v>
      </c>
      <c r="M9" s="379">
        <v>41829167</v>
      </c>
      <c r="N9" s="379"/>
    </row>
    <row r="10" spans="1:14" s="239" customFormat="1" ht="11.25" customHeight="1">
      <c r="A10" s="242" t="s">
        <v>4</v>
      </c>
      <c r="B10" s="374" t="s">
        <v>160</v>
      </c>
      <c r="C10" s="374"/>
      <c r="D10" s="374"/>
      <c r="E10" s="374"/>
      <c r="F10" s="374"/>
      <c r="G10" s="374"/>
      <c r="H10" s="374"/>
      <c r="I10" s="374"/>
      <c r="J10" s="374"/>
      <c r="K10" s="241" t="s">
        <v>137</v>
      </c>
      <c r="M10" s="379"/>
      <c r="N10" s="379"/>
    </row>
    <row r="11" spans="1:14" s="239" customFormat="1" ht="11.25" customHeight="1">
      <c r="A11" s="242" t="s">
        <v>138</v>
      </c>
      <c r="B11" s="374" t="s">
        <v>152</v>
      </c>
      <c r="C11" s="374"/>
      <c r="D11" s="374"/>
      <c r="E11" s="374"/>
      <c r="F11" s="374"/>
      <c r="G11" s="374"/>
      <c r="H11" s="374"/>
      <c r="I11" s="374"/>
      <c r="J11" s="374"/>
      <c r="K11" s="241" t="s">
        <v>139</v>
      </c>
      <c r="M11" s="370"/>
      <c r="N11" s="370"/>
    </row>
    <row r="12" spans="1:14" s="239" customFormat="1" ht="11.25" customHeight="1">
      <c r="A12" s="373" t="s">
        <v>110</v>
      </c>
      <c r="B12" s="373"/>
      <c r="C12" s="243"/>
      <c r="D12" s="244">
        <v>0</v>
      </c>
      <c r="E12" s="361" t="s">
        <v>150</v>
      </c>
      <c r="F12" s="361"/>
      <c r="G12" s="361"/>
      <c r="H12" s="361"/>
      <c r="I12" s="361"/>
      <c r="J12" s="361"/>
      <c r="K12" s="245"/>
      <c r="L12" s="246"/>
      <c r="M12" s="246"/>
      <c r="N12" s="247"/>
    </row>
    <row r="13" spans="1:14" s="239" customFormat="1" ht="11.25">
      <c r="A13" s="363" t="s">
        <v>5</v>
      </c>
      <c r="B13" s="363"/>
      <c r="C13" s="243"/>
      <c r="D13" s="248"/>
      <c r="E13" s="364" t="s">
        <v>150</v>
      </c>
      <c r="F13" s="364"/>
      <c r="G13" s="364"/>
      <c r="H13" s="364"/>
      <c r="I13" s="364"/>
      <c r="J13" s="364"/>
      <c r="K13" s="364"/>
      <c r="L13" s="364"/>
      <c r="M13" s="364"/>
      <c r="N13" s="247"/>
    </row>
    <row r="14" spans="1:14" s="239" customFormat="1" ht="12" customHeight="1">
      <c r="A14" s="363" t="s">
        <v>6</v>
      </c>
      <c r="B14" s="363"/>
      <c r="C14" s="243"/>
      <c r="D14" s="249" t="s">
        <v>143</v>
      </c>
      <c r="E14" s="368" t="s">
        <v>8</v>
      </c>
      <c r="F14" s="368"/>
      <c r="G14" s="368"/>
      <c r="H14" s="368"/>
      <c r="I14" s="368"/>
      <c r="J14" s="368"/>
      <c r="K14" s="368"/>
      <c r="L14" s="368"/>
      <c r="M14" s="368"/>
      <c r="N14" s="247"/>
    </row>
    <row r="15" spans="1:25" s="239" customFormat="1" ht="43.5" customHeight="1">
      <c r="A15" s="363" t="s">
        <v>7</v>
      </c>
      <c r="B15" s="363"/>
      <c r="C15" s="243"/>
      <c r="D15" s="152" t="s">
        <v>172</v>
      </c>
      <c r="E15" s="366" t="str">
        <f>'Ф.№2 місц.'!E15:R15</f>
        <v>Суховільська початкова школа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60" t="s">
        <v>10</v>
      </c>
      <c r="B18" s="369" t="s">
        <v>119</v>
      </c>
      <c r="C18" s="369" t="s">
        <v>12</v>
      </c>
      <c r="D18" s="369" t="s">
        <v>145</v>
      </c>
      <c r="E18" s="369" t="s">
        <v>131</v>
      </c>
      <c r="F18" s="369" t="s">
        <v>14</v>
      </c>
      <c r="G18" s="369"/>
      <c r="H18" s="369" t="s">
        <v>146</v>
      </c>
      <c r="I18" s="369" t="s">
        <v>122</v>
      </c>
      <c r="J18" s="369" t="s">
        <v>19</v>
      </c>
      <c r="K18" s="369"/>
      <c r="L18" s="369" t="s">
        <v>20</v>
      </c>
      <c r="M18" s="369" t="s">
        <v>21</v>
      </c>
      <c r="N18" s="369"/>
    </row>
    <row r="19" spans="1:14" s="239" customFormat="1" ht="12.75" thickBot="1" thickTop="1">
      <c r="A19" s="360"/>
      <c r="B19" s="369"/>
      <c r="C19" s="369"/>
      <c r="D19" s="369"/>
      <c r="E19" s="369"/>
      <c r="F19" s="369" t="s">
        <v>22</v>
      </c>
      <c r="G19" s="362" t="s">
        <v>23</v>
      </c>
      <c r="H19" s="369"/>
      <c r="I19" s="369"/>
      <c r="J19" s="369" t="s">
        <v>22</v>
      </c>
      <c r="K19" s="362" t="s">
        <v>29</v>
      </c>
      <c r="L19" s="369"/>
      <c r="M19" s="369" t="s">
        <v>22</v>
      </c>
      <c r="N19" s="371" t="s">
        <v>23</v>
      </c>
    </row>
    <row r="20" spans="1:14" s="239" customFormat="1" ht="26.25" customHeight="1" thickBot="1" thickTop="1">
      <c r="A20" s="360"/>
      <c r="B20" s="369"/>
      <c r="C20" s="369"/>
      <c r="D20" s="369"/>
      <c r="E20" s="369"/>
      <c r="F20" s="369"/>
      <c r="G20" s="362"/>
      <c r="H20" s="369"/>
      <c r="I20" s="369"/>
      <c r="J20" s="369"/>
      <c r="K20" s="362"/>
      <c r="L20" s="369"/>
      <c r="M20" s="369"/>
      <c r="N20" s="371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'[1]СУХОВОЛЯ'!$E$178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'[1]СУХОВОЛЯ'!$U$178+'[1]СУХОВОЛЯ'!$AK$178+'[1]СУХОВОЛЯ'!$BA$178+'[1]СУХОВОЛЯ'!$BQ$178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'[1]СУХОВОЛЯ'!$E$196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'[1]СУХОВОЛЯ'!$U$196+'[1]СУХОВОЛЯ'!$AK$196+'[1]СУХОВОЛЯ'!$BA$196+'[1]СУХОВОЛЯ'!$BQ$196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'[1]СУХОВОЛЯ'!$E$197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'[1]СУХОВОЛЯ'!$U$197+'[1]СУХОВОЛЯ'!$AK$197+'[1]СУХОВОЛЯ'!$BA$197+'[1]СУХОВОЛЯ'!$BQ$197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">
        <v>184</v>
      </c>
      <c r="B98" s="134"/>
      <c r="C98" s="220"/>
      <c r="D98" s="386"/>
      <c r="E98" s="386"/>
      <c r="F98" s="220"/>
      <c r="G98" s="381" t="s">
        <v>185</v>
      </c>
      <c r="H98" s="382"/>
      <c r="I98" s="382"/>
      <c r="J98" s="382"/>
      <c r="K98" s="382"/>
      <c r="L98" s="382"/>
      <c r="M98" s="382"/>
      <c r="N98" s="382"/>
      <c r="O98" s="355"/>
      <c r="P98" s="355"/>
      <c r="Q98" s="355"/>
    </row>
    <row r="99" spans="1:17" ht="15">
      <c r="A99" s="134"/>
      <c r="B99" s="220"/>
      <c r="C99" s="220"/>
      <c r="D99" s="380" t="s">
        <v>108</v>
      </c>
      <c r="E99" s="380"/>
      <c r="F99" s="220"/>
      <c r="G99" s="383" t="s">
        <v>109</v>
      </c>
      <c r="H99" s="383"/>
      <c r="I99" s="383"/>
      <c r="J99" s="383"/>
      <c r="K99" s="383"/>
      <c r="L99" s="383"/>
      <c r="M99" s="383"/>
      <c r="N99" s="383"/>
      <c r="O99" s="357"/>
      <c r="P99" s="357"/>
      <c r="Q99" s="358"/>
    </row>
    <row r="100" spans="1:17" ht="15">
      <c r="A100" s="220" t="s">
        <v>153</v>
      </c>
      <c r="B100" s="134"/>
      <c r="C100" s="220"/>
      <c r="D100" s="385"/>
      <c r="E100" s="385"/>
      <c r="F100" s="220"/>
      <c r="G100" s="381" t="s">
        <v>186</v>
      </c>
      <c r="H100" s="382"/>
      <c r="I100" s="382"/>
      <c r="J100" s="382"/>
      <c r="K100" s="382"/>
      <c r="L100" s="382"/>
      <c r="M100" s="382"/>
      <c r="N100" s="382"/>
      <c r="O100" s="355"/>
      <c r="P100" s="355"/>
      <c r="Q100" s="355"/>
    </row>
    <row r="101" spans="1:17" ht="8.25" customHeight="1">
      <c r="A101" s="221"/>
      <c r="B101" s="134"/>
      <c r="C101" s="220"/>
      <c r="D101" s="380" t="s">
        <v>108</v>
      </c>
      <c r="E101" s="380"/>
      <c r="F101" s="134"/>
      <c r="G101" s="384" t="s">
        <v>109</v>
      </c>
      <c r="H101" s="384"/>
      <c r="I101" s="384"/>
      <c r="J101" s="384"/>
      <c r="K101" s="384"/>
      <c r="L101" s="384"/>
      <c r="M101" s="384"/>
      <c r="N101" s="384"/>
      <c r="O101" s="357"/>
      <c r="P101" s="357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F19:F20"/>
    <mergeCell ref="F18:G18"/>
    <mergeCell ref="G19:G20"/>
    <mergeCell ref="N19:N20"/>
    <mergeCell ref="J18:K18"/>
    <mergeCell ref="K19:K20"/>
    <mergeCell ref="M19:M20"/>
    <mergeCell ref="L18:L20"/>
    <mergeCell ref="M18:N18"/>
    <mergeCell ref="A15:B15"/>
    <mergeCell ref="E18:E20"/>
    <mergeCell ref="J19:J20"/>
    <mergeCell ref="E15:Y15"/>
    <mergeCell ref="A18:A20"/>
    <mergeCell ref="B18:B20"/>
    <mergeCell ref="H18:H20"/>
    <mergeCell ref="I18:I20"/>
    <mergeCell ref="C18:C20"/>
    <mergeCell ref="D18:D20"/>
    <mergeCell ref="B11:J11"/>
    <mergeCell ref="A13:B13"/>
    <mergeCell ref="E13:M13"/>
    <mergeCell ref="A14:B14"/>
    <mergeCell ref="E14:M14"/>
    <mergeCell ref="M11:N11"/>
    <mergeCell ref="E12:J12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">
      <selection activeCell="B9" sqref="B9:L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99" t="s">
        <v>0</v>
      </c>
      <c r="K1" s="399"/>
      <c r="L1" s="399"/>
      <c r="M1" s="399"/>
      <c r="N1" s="399"/>
      <c r="O1" s="399"/>
      <c r="P1" s="399"/>
      <c r="Q1" s="399"/>
      <c r="R1" s="399"/>
    </row>
    <row r="2" spans="10:18" s="1" customFormat="1" ht="16.5" customHeight="1">
      <c r="J2" s="399"/>
      <c r="K2" s="399"/>
      <c r="L2" s="399"/>
      <c r="M2" s="399"/>
      <c r="N2" s="399"/>
      <c r="O2" s="399"/>
      <c r="P2" s="399"/>
      <c r="Q2" s="399"/>
      <c r="R2" s="399"/>
    </row>
    <row r="3" spans="1:18" s="1" customFormat="1" ht="15">
      <c r="A3" s="400" t="s">
        <v>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9" s="1" customFormat="1" ht="15">
      <c r="A4" s="402" t="s">
        <v>154</v>
      </c>
      <c r="B4" s="402"/>
      <c r="C4" s="402"/>
      <c r="D4" s="402"/>
      <c r="E4" s="402"/>
      <c r="F4" s="402"/>
      <c r="G4" s="402"/>
      <c r="H4" s="402"/>
      <c r="I4" s="402"/>
      <c r="J4" s="402"/>
      <c r="K4" s="2" t="s">
        <v>155</v>
      </c>
      <c r="L4" s="3"/>
      <c r="M4" s="3"/>
      <c r="N4" s="4" t="s">
        <v>150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</row>
    <row r="7" s="7" customFormat="1" ht="2.25" customHeight="1" hidden="1"/>
    <row r="8" spans="17:18" s="7" customFormat="1" ht="9" customHeight="1">
      <c r="Q8" s="403" t="s">
        <v>2</v>
      </c>
      <c r="R8" s="403"/>
    </row>
    <row r="9" spans="1:18" s="7" customFormat="1" ht="15" customHeight="1">
      <c r="A9" s="8" t="s">
        <v>3</v>
      </c>
      <c r="B9" s="404" t="s">
        <v>188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393" t="s">
        <v>136</v>
      </c>
      <c r="N9" s="393"/>
      <c r="O9" s="9"/>
      <c r="Q9" s="401">
        <v>41829167</v>
      </c>
      <c r="R9" s="401"/>
    </row>
    <row r="10" spans="1:18" s="7" customFormat="1" ht="11.25" customHeight="1">
      <c r="A10" s="10" t="s">
        <v>4</v>
      </c>
      <c r="B10" s="395" t="s">
        <v>151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3" t="s">
        <v>137</v>
      </c>
      <c r="N10" s="393"/>
      <c r="O10" s="11"/>
      <c r="Q10" s="390"/>
      <c r="R10" s="390"/>
    </row>
    <row r="11" spans="1:18" s="7" customFormat="1" ht="11.25" customHeight="1">
      <c r="A11" s="10" t="e">
        <f>#REF!</f>
        <v>#REF!</v>
      </c>
      <c r="B11" s="395" t="s">
        <v>152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406" t="s">
        <v>139</v>
      </c>
      <c r="N11" s="406"/>
      <c r="O11" s="11"/>
      <c r="Q11" s="390"/>
      <c r="R11" s="390"/>
    </row>
    <row r="12" spans="1:18" s="7" customFormat="1" ht="11.25" customHeight="1">
      <c r="A12" s="396" t="s">
        <v>110</v>
      </c>
      <c r="B12" s="396"/>
      <c r="C12" s="396"/>
      <c r="D12" s="396"/>
      <c r="E12" s="398">
        <v>0</v>
      </c>
      <c r="F12" s="398"/>
      <c r="G12" s="367" t="s">
        <v>150</v>
      </c>
      <c r="H12" s="367"/>
      <c r="I12" s="367"/>
      <c r="J12" s="367"/>
      <c r="K12" s="367"/>
      <c r="L12" s="367"/>
      <c r="M12" s="367"/>
      <c r="N12" s="367"/>
      <c r="O12" s="367"/>
      <c r="P12" s="12"/>
      <c r="Q12" s="12"/>
      <c r="R12" s="13"/>
    </row>
    <row r="13" spans="1:18" s="7" customFormat="1" ht="11.25">
      <c r="A13" s="396" t="s">
        <v>5</v>
      </c>
      <c r="B13" s="396"/>
      <c r="C13" s="396"/>
      <c r="D13" s="396"/>
      <c r="E13" s="405"/>
      <c r="F13" s="405"/>
      <c r="G13" s="394" t="s">
        <v>150</v>
      </c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</row>
    <row r="14" spans="1:18" s="7" customFormat="1" ht="15" customHeight="1">
      <c r="A14" s="396" t="s">
        <v>6</v>
      </c>
      <c r="B14" s="396"/>
      <c r="C14" s="396"/>
      <c r="D14" s="396"/>
      <c r="E14" s="407" t="s">
        <v>143</v>
      </c>
      <c r="F14" s="407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</row>
    <row r="15" spans="1:27" s="7" customFormat="1" ht="44.25" customHeight="1">
      <c r="A15" s="396" t="s">
        <v>7</v>
      </c>
      <c r="B15" s="396"/>
      <c r="C15" s="396"/>
      <c r="D15" s="396"/>
      <c r="E15" s="405" t="s">
        <v>8</v>
      </c>
      <c r="F15" s="405"/>
      <c r="G15" s="387" t="str">
        <f>'[1]СУХОВОЛЯ'!$C$2</f>
        <v>Суховільська початкова школа</v>
      </c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9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182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7" t="s">
        <v>10</v>
      </c>
      <c r="B18" s="397" t="s">
        <v>11</v>
      </c>
      <c r="C18" s="397" t="s">
        <v>12</v>
      </c>
      <c r="D18" s="397" t="s">
        <v>13</v>
      </c>
      <c r="E18" s="397" t="s">
        <v>14</v>
      </c>
      <c r="F18" s="397"/>
      <c r="G18" s="397" t="s">
        <v>15</v>
      </c>
      <c r="H18" s="397" t="s">
        <v>16</v>
      </c>
      <c r="I18" s="397" t="s">
        <v>17</v>
      </c>
      <c r="J18" s="397" t="s">
        <v>18</v>
      </c>
      <c r="K18" s="397" t="s">
        <v>19</v>
      </c>
      <c r="L18" s="397"/>
      <c r="M18" s="397"/>
      <c r="N18" s="397"/>
      <c r="O18" s="397" t="s">
        <v>20</v>
      </c>
      <c r="P18" s="397"/>
      <c r="Q18" s="397" t="s">
        <v>21</v>
      </c>
      <c r="R18" s="397"/>
    </row>
    <row r="19" spans="1:18" ht="17.25" customHeight="1" thickBot="1" thickTop="1">
      <c r="A19" s="397"/>
      <c r="B19" s="397"/>
      <c r="C19" s="397"/>
      <c r="D19" s="397"/>
      <c r="E19" s="397" t="s">
        <v>22</v>
      </c>
      <c r="F19" s="392" t="s">
        <v>23</v>
      </c>
      <c r="G19" s="397"/>
      <c r="H19" s="397"/>
      <c r="I19" s="397"/>
      <c r="J19" s="397"/>
      <c r="K19" s="397" t="s">
        <v>22</v>
      </c>
      <c r="L19" s="397" t="s">
        <v>24</v>
      </c>
      <c r="M19" s="397"/>
      <c r="N19" s="397"/>
      <c r="O19" s="397" t="s">
        <v>22</v>
      </c>
      <c r="P19" s="391" t="s">
        <v>25</v>
      </c>
      <c r="Q19" s="397"/>
      <c r="R19" s="397"/>
    </row>
    <row r="20" spans="1:18" ht="31.5" customHeight="1" thickBot="1" thickTop="1">
      <c r="A20" s="397"/>
      <c r="B20" s="397"/>
      <c r="C20" s="397"/>
      <c r="D20" s="397"/>
      <c r="E20" s="397"/>
      <c r="F20" s="392"/>
      <c r="G20" s="397"/>
      <c r="H20" s="397"/>
      <c r="I20" s="397"/>
      <c r="J20" s="397"/>
      <c r="K20" s="397"/>
      <c r="L20" s="392" t="s">
        <v>26</v>
      </c>
      <c r="M20" s="392" t="s">
        <v>27</v>
      </c>
      <c r="N20" s="392"/>
      <c r="O20" s="397"/>
      <c r="P20" s="391"/>
      <c r="Q20" s="391" t="s">
        <v>22</v>
      </c>
      <c r="R20" s="392" t="s">
        <v>28</v>
      </c>
    </row>
    <row r="21" spans="1:18" ht="51.75" customHeight="1" thickBot="1" thickTop="1">
      <c r="A21" s="397"/>
      <c r="B21" s="397"/>
      <c r="C21" s="397"/>
      <c r="D21" s="397"/>
      <c r="E21" s="397"/>
      <c r="F21" s="392"/>
      <c r="G21" s="397"/>
      <c r="H21" s="397"/>
      <c r="I21" s="397"/>
      <c r="J21" s="397"/>
      <c r="K21" s="397"/>
      <c r="L21" s="392"/>
      <c r="M21" s="16" t="s">
        <v>22</v>
      </c>
      <c r="N21" s="18" t="s">
        <v>29</v>
      </c>
      <c r="O21" s="397"/>
      <c r="P21" s="391"/>
      <c r="Q21" s="391"/>
      <c r="R21" s="392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7973</v>
      </c>
      <c r="E23" s="24">
        <v>5474.76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7973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6471.070000000001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7973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7973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6976.69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6976.69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6976.69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6976.69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6976.69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6976.69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6976.69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6976.69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169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170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">
        <v>184</v>
      </c>
      <c r="B102" s="134"/>
      <c r="C102" s="220"/>
      <c r="D102" s="386"/>
      <c r="E102" s="386"/>
      <c r="F102" s="220"/>
      <c r="G102" s="409" t="s">
        <v>185</v>
      </c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</row>
    <row r="103" spans="1:17" ht="12" customHeight="1">
      <c r="A103" s="134"/>
      <c r="B103" s="220"/>
      <c r="C103" s="220"/>
      <c r="D103" s="380" t="s">
        <v>108</v>
      </c>
      <c r="E103" s="380"/>
      <c r="F103" s="220"/>
      <c r="G103" s="408" t="s">
        <v>109</v>
      </c>
      <c r="H103" s="408"/>
      <c r="I103" s="408"/>
      <c r="J103" s="408"/>
      <c r="K103" s="408"/>
      <c r="L103" s="408"/>
      <c r="M103" s="408"/>
      <c r="N103" s="408"/>
      <c r="O103" s="408"/>
      <c r="P103" s="408"/>
      <c r="Q103" s="134"/>
    </row>
    <row r="104" spans="1:17" ht="15" customHeight="1">
      <c r="A104" s="220" t="s">
        <v>153</v>
      </c>
      <c r="B104" s="134"/>
      <c r="C104" s="220"/>
      <c r="D104" s="385"/>
      <c r="E104" s="385"/>
      <c r="F104" s="220"/>
      <c r="G104" s="409" t="s">
        <v>186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</row>
    <row r="105" spans="1:17" ht="15">
      <c r="A105" s="221"/>
      <c r="B105" s="134"/>
      <c r="C105" s="220"/>
      <c r="D105" s="380" t="s">
        <v>108</v>
      </c>
      <c r="E105" s="380"/>
      <c r="F105" s="134"/>
      <c r="G105" s="408" t="s">
        <v>109</v>
      </c>
      <c r="H105" s="408"/>
      <c r="I105" s="408"/>
      <c r="J105" s="408"/>
      <c r="K105" s="408"/>
      <c r="L105" s="408"/>
      <c r="M105" s="408"/>
      <c r="N105" s="408"/>
      <c r="O105" s="408"/>
      <c r="P105" s="408"/>
      <c r="Q105" s="222"/>
    </row>
    <row r="106" ht="15">
      <c r="A106" s="7"/>
    </row>
  </sheetData>
  <sheetProtection formatColumns="0" formatRows="0"/>
  <mergeCells count="56">
    <mergeCell ref="D105:E105"/>
    <mergeCell ref="G105:P105"/>
    <mergeCell ref="G102:Q102"/>
    <mergeCell ref="D103:E103"/>
    <mergeCell ref="G103:P103"/>
    <mergeCell ref="D104:E104"/>
    <mergeCell ref="G104:Q104"/>
    <mergeCell ref="D102:E102"/>
    <mergeCell ref="B18:B21"/>
    <mergeCell ref="O18:P18"/>
    <mergeCell ref="I18:I21"/>
    <mergeCell ref="P19:P21"/>
    <mergeCell ref="M20:N20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J1:R2"/>
    <mergeCell ref="A3:R3"/>
    <mergeCell ref="Q9:R9"/>
    <mergeCell ref="A4:J4"/>
    <mergeCell ref="A6:W6"/>
    <mergeCell ref="M9:N9"/>
    <mergeCell ref="Q8:R8"/>
    <mergeCell ref="B9:L9"/>
    <mergeCell ref="Q18:R19"/>
    <mergeCell ref="L19:N19"/>
    <mergeCell ref="K18:N18"/>
    <mergeCell ref="J18:J21"/>
    <mergeCell ref="K19:K21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2">
      <selection activeCell="B9" sqref="B9:J9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0" t="s">
        <v>117</v>
      </c>
      <c r="J1" s="410"/>
      <c r="K1" s="410"/>
      <c r="L1" s="410"/>
      <c r="M1" s="410"/>
      <c r="N1" s="69"/>
    </row>
    <row r="2" spans="7:14" s="68" customFormat="1" ht="29.25" customHeight="1">
      <c r="G2" s="69"/>
      <c r="H2" s="69"/>
      <c r="I2" s="410"/>
      <c r="J2" s="410"/>
      <c r="K2" s="410"/>
      <c r="L2" s="410"/>
      <c r="M2" s="410"/>
      <c r="N2" s="69"/>
    </row>
    <row r="3" spans="1:14" s="68" customFormat="1" ht="15">
      <c r="A3" s="411" t="s">
        <v>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69"/>
    </row>
    <row r="4" spans="1:17" s="68" customFormat="1" ht="15">
      <c r="A4" s="411" t="s">
        <v>118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70"/>
      <c r="O4" s="70"/>
      <c r="P4" s="70"/>
      <c r="Q4" s="70"/>
    </row>
    <row r="5" spans="1:17" s="68" customFormat="1" ht="13.5" customHeight="1">
      <c r="A5" s="412" t="s">
        <v>156</v>
      </c>
      <c r="B5" s="412"/>
      <c r="C5" s="412"/>
      <c r="D5" s="71" t="s">
        <v>157</v>
      </c>
      <c r="E5" s="70" t="s">
        <v>150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</row>
    <row r="7" s="73" customFormat="1" ht="4.5" customHeight="1" hidden="1"/>
    <row r="8" spans="13:14" s="73" customFormat="1" ht="9" customHeight="1">
      <c r="M8" s="413" t="s">
        <v>2</v>
      </c>
      <c r="N8" s="413"/>
    </row>
    <row r="9" spans="1:15" s="73" customFormat="1" ht="12">
      <c r="A9" s="43" t="s">
        <v>3</v>
      </c>
      <c r="B9" s="414" t="s">
        <v>188</v>
      </c>
      <c r="C9" s="414"/>
      <c r="D9" s="414"/>
      <c r="E9" s="414"/>
      <c r="F9" s="414"/>
      <c r="G9" s="414"/>
      <c r="H9" s="414"/>
      <c r="I9" s="414"/>
      <c r="J9" s="414"/>
      <c r="K9" s="74" t="s">
        <v>136</v>
      </c>
      <c r="M9" s="401">
        <v>41829167</v>
      </c>
      <c r="N9" s="401"/>
      <c r="O9" s="75"/>
    </row>
    <row r="10" spans="1:15" s="73" customFormat="1" ht="11.25" customHeight="1">
      <c r="A10" s="76" t="s">
        <v>4</v>
      </c>
      <c r="B10" s="415" t="s">
        <v>151</v>
      </c>
      <c r="C10" s="415"/>
      <c r="D10" s="415"/>
      <c r="E10" s="415"/>
      <c r="F10" s="415"/>
      <c r="G10" s="415"/>
      <c r="H10" s="415"/>
      <c r="I10" s="415"/>
      <c r="J10" s="415"/>
      <c r="K10" s="74" t="s">
        <v>137</v>
      </c>
      <c r="M10" s="416"/>
      <c r="N10" s="416"/>
      <c r="O10" s="76"/>
    </row>
    <row r="11" spans="1:15" s="73" customFormat="1" ht="11.25" customHeight="1">
      <c r="A11" s="76" t="e">
        <v>#REF!</v>
      </c>
      <c r="B11" s="415" t="s">
        <v>152</v>
      </c>
      <c r="C11" s="415"/>
      <c r="D11" s="415"/>
      <c r="E11" s="415"/>
      <c r="F11" s="415"/>
      <c r="G11" s="415"/>
      <c r="H11" s="415"/>
      <c r="I11" s="415"/>
      <c r="J11" s="415"/>
      <c r="K11" s="74" t="s">
        <v>139</v>
      </c>
      <c r="M11" s="416"/>
      <c r="N11" s="416"/>
      <c r="O11" s="76"/>
    </row>
    <row r="12" spans="1:15" s="73" customFormat="1" ht="12">
      <c r="A12" s="417" t="s">
        <v>110</v>
      </c>
      <c r="B12" s="417"/>
      <c r="C12" s="417"/>
      <c r="D12" s="77"/>
      <c r="E12" s="418" t="s">
        <v>150</v>
      </c>
      <c r="F12" s="418"/>
      <c r="G12" s="418"/>
      <c r="H12" s="418"/>
      <c r="I12" s="418"/>
      <c r="J12" s="418"/>
      <c r="K12" s="78"/>
      <c r="L12" s="79"/>
      <c r="M12" s="79"/>
      <c r="N12" s="80"/>
      <c r="O12" s="75"/>
    </row>
    <row r="13" spans="1:15" s="73" customFormat="1" ht="11.25">
      <c r="A13" s="417" t="s">
        <v>5</v>
      </c>
      <c r="B13" s="417"/>
      <c r="C13" s="417"/>
      <c r="D13" s="81" t="s">
        <v>8</v>
      </c>
      <c r="E13" s="419" t="s">
        <v>8</v>
      </c>
      <c r="F13" s="419"/>
      <c r="G13" s="419"/>
      <c r="H13" s="419"/>
      <c r="I13" s="419"/>
      <c r="J13" s="419"/>
      <c r="K13" s="419"/>
      <c r="L13" s="419"/>
      <c r="M13" s="419"/>
      <c r="N13" s="82"/>
      <c r="O13" s="75"/>
    </row>
    <row r="14" spans="1:15" s="73" customFormat="1" ht="11.25">
      <c r="A14" s="417" t="s">
        <v>6</v>
      </c>
      <c r="B14" s="417"/>
      <c r="C14" s="417"/>
      <c r="D14" s="230" t="s">
        <v>143</v>
      </c>
      <c r="E14" s="418"/>
      <c r="F14" s="418"/>
      <c r="G14" s="418"/>
      <c r="H14" s="418"/>
      <c r="I14" s="418"/>
      <c r="J14" s="418"/>
      <c r="K14" s="418"/>
      <c r="L14" s="418"/>
      <c r="M14" s="418"/>
      <c r="N14" s="82"/>
      <c r="O14" s="75"/>
    </row>
    <row r="15" spans="1:25" s="73" customFormat="1" ht="30.75" customHeight="1">
      <c r="A15" s="417" t="s">
        <v>7</v>
      </c>
      <c r="B15" s="417"/>
      <c r="C15" s="417"/>
      <c r="D15" s="81" t="s">
        <v>8</v>
      </c>
      <c r="E15" s="366" t="str">
        <f>'Ф.№2 місц.'!E15:R15</f>
        <v>Суховільська початкова школа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</row>
    <row r="16" s="73" customFormat="1" ht="11.25">
      <c r="A16" s="83" t="s">
        <v>182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20" t="s">
        <v>10</v>
      </c>
      <c r="B18" s="420" t="s">
        <v>119</v>
      </c>
      <c r="C18" s="420" t="s">
        <v>12</v>
      </c>
      <c r="D18" s="420" t="s">
        <v>120</v>
      </c>
      <c r="E18" s="420" t="s">
        <v>14</v>
      </c>
      <c r="F18" s="420"/>
      <c r="G18" s="420" t="s">
        <v>15</v>
      </c>
      <c r="H18" s="420" t="s">
        <v>121</v>
      </c>
      <c r="I18" s="420" t="s">
        <v>122</v>
      </c>
      <c r="J18" s="420" t="s">
        <v>19</v>
      </c>
      <c r="K18" s="420"/>
      <c r="L18" s="420" t="s">
        <v>20</v>
      </c>
      <c r="M18" s="421" t="s">
        <v>21</v>
      </c>
      <c r="N18" s="421"/>
    </row>
    <row r="19" spans="1:14" s="73" customFormat="1" ht="16.5" customHeight="1" thickBot="1" thickTop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1"/>
    </row>
    <row r="20" spans="1:14" s="73" customFormat="1" ht="36.75" customHeight="1" thickBot="1" thickTop="1">
      <c r="A20" s="420"/>
      <c r="B20" s="420"/>
      <c r="C20" s="420"/>
      <c r="D20" s="420"/>
      <c r="E20" s="84" t="s">
        <v>22</v>
      </c>
      <c r="F20" s="85" t="s">
        <v>23</v>
      </c>
      <c r="G20" s="420"/>
      <c r="H20" s="420"/>
      <c r="I20" s="420"/>
      <c r="J20" s="84" t="s">
        <v>22</v>
      </c>
      <c r="K20" s="85" t="s">
        <v>123</v>
      </c>
      <c r="L20" s="420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100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100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100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100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100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100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100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100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/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SUM(D37:D43)+D50+D48</f>
        <v>100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SUM(J37:J43)+J50+J48</f>
        <v>100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100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100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169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170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">
        <v>184</v>
      </c>
      <c r="B101" s="134"/>
      <c r="C101" s="220"/>
      <c r="D101" s="386"/>
      <c r="E101" s="386"/>
      <c r="F101" s="220"/>
      <c r="G101" s="381" t="s">
        <v>185</v>
      </c>
      <c r="H101" s="382"/>
      <c r="I101" s="382"/>
      <c r="J101" s="382"/>
      <c r="K101" s="382"/>
      <c r="L101" s="382"/>
      <c r="M101" s="382"/>
      <c r="N101" s="382"/>
      <c r="O101" s="355"/>
      <c r="P101" s="355"/>
      <c r="Q101" s="355"/>
      <c r="R101" s="359"/>
    </row>
    <row r="102" spans="1:18" ht="12.75" customHeight="1">
      <c r="A102" s="134"/>
      <c r="B102" s="220"/>
      <c r="C102" s="220"/>
      <c r="D102" s="380" t="s">
        <v>108</v>
      </c>
      <c r="E102" s="380"/>
      <c r="F102" s="220"/>
      <c r="G102" s="383" t="s">
        <v>109</v>
      </c>
      <c r="H102" s="383"/>
      <c r="I102" s="383"/>
      <c r="J102" s="383"/>
      <c r="K102" s="383"/>
      <c r="L102" s="383"/>
      <c r="M102" s="383"/>
      <c r="N102" s="383"/>
      <c r="O102" s="357"/>
      <c r="P102" s="357"/>
      <c r="Q102" s="358"/>
      <c r="R102" s="359"/>
    </row>
    <row r="103" spans="1:18" ht="15">
      <c r="A103" s="220" t="s">
        <v>153</v>
      </c>
      <c r="B103" s="134"/>
      <c r="C103" s="220"/>
      <c r="D103" s="385"/>
      <c r="E103" s="385"/>
      <c r="F103" s="220"/>
      <c r="G103" s="381" t="s">
        <v>186</v>
      </c>
      <c r="H103" s="382"/>
      <c r="I103" s="382"/>
      <c r="J103" s="382"/>
      <c r="K103" s="382"/>
      <c r="L103" s="382"/>
      <c r="M103" s="382"/>
      <c r="N103" s="382"/>
      <c r="O103" s="355"/>
      <c r="P103" s="355"/>
      <c r="Q103" s="355"/>
      <c r="R103" s="359"/>
    </row>
    <row r="104" spans="1:18" ht="12" customHeight="1">
      <c r="A104" s="221"/>
      <c r="B104" s="134"/>
      <c r="C104" s="220"/>
      <c r="D104" s="380" t="s">
        <v>108</v>
      </c>
      <c r="E104" s="380"/>
      <c r="F104" s="134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57"/>
      <c r="P104" s="357"/>
      <c r="Q104" s="222"/>
      <c r="R104" s="359"/>
    </row>
    <row r="105" ht="15">
      <c r="A105" s="221"/>
    </row>
    <row r="106" ht="12.75">
      <c r="A106" s="73"/>
    </row>
  </sheetData>
  <mergeCells count="39">
    <mergeCell ref="D102:E102"/>
    <mergeCell ref="D103:E103"/>
    <mergeCell ref="G101:N101"/>
    <mergeCell ref="G102:N102"/>
    <mergeCell ref="G103:N103"/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1:E101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">
        <v>187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172</v>
      </c>
      <c r="E15" s="387" t="str">
        <f>'[1]СУХОВОЛЯ'!$C$2</f>
        <v>Суховільська початкова школа</v>
      </c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9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365100.03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71584.99</v>
      </c>
      <c r="H23" s="158">
        <f t="shared" si="0"/>
        <v>58445.44</v>
      </c>
      <c r="I23" s="158">
        <f t="shared" si="0"/>
        <v>74584.29000000001</v>
      </c>
      <c r="J23" s="158">
        <f t="shared" si="0"/>
        <v>0</v>
      </c>
      <c r="K23" s="158">
        <f t="shared" si="0"/>
        <v>204614.72</v>
      </c>
      <c r="L23" s="158">
        <f t="shared" si="0"/>
        <v>71584.99</v>
      </c>
      <c r="M23" s="158">
        <f t="shared" si="0"/>
        <v>58445.44</v>
      </c>
      <c r="N23" s="158">
        <f t="shared" si="0"/>
        <v>72686.69</v>
      </c>
      <c r="O23" s="158">
        <f t="shared" si="0"/>
        <v>0</v>
      </c>
      <c r="P23" s="158">
        <f t="shared" si="0"/>
        <v>202717.12</v>
      </c>
      <c r="Q23" s="158">
        <f t="shared" si="0"/>
        <v>0</v>
      </c>
      <c r="R23" s="158">
        <f t="shared" si="0"/>
        <v>1897.6000000000004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365100.03</v>
      </c>
      <c r="E24" s="158">
        <v>0</v>
      </c>
      <c r="F24" s="158">
        <f aca="true" t="shared" si="1" ref="F24:R24">F25+F30+F47+F50+F54+F58</f>
        <v>0</v>
      </c>
      <c r="G24" s="158">
        <f t="shared" si="1"/>
        <v>71584.99</v>
      </c>
      <c r="H24" s="158">
        <f t="shared" si="1"/>
        <v>58445.44</v>
      </c>
      <c r="I24" s="158">
        <f t="shared" si="1"/>
        <v>74584.29000000001</v>
      </c>
      <c r="J24" s="158">
        <f t="shared" si="1"/>
        <v>0</v>
      </c>
      <c r="K24" s="158">
        <f t="shared" si="1"/>
        <v>204614.72</v>
      </c>
      <c r="L24" s="158">
        <f t="shared" si="1"/>
        <v>71584.99</v>
      </c>
      <c r="M24" s="158">
        <f t="shared" si="1"/>
        <v>58445.44</v>
      </c>
      <c r="N24" s="158">
        <f t="shared" si="1"/>
        <v>72686.69</v>
      </c>
      <c r="O24" s="158">
        <f t="shared" si="1"/>
        <v>0</v>
      </c>
      <c r="P24" s="158">
        <f t="shared" si="1"/>
        <v>202717.12</v>
      </c>
      <c r="Q24" s="158">
        <f t="shared" si="1"/>
        <v>0</v>
      </c>
      <c r="R24" s="158">
        <f t="shared" si="1"/>
        <v>1897.6000000000004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257860</v>
      </c>
      <c r="E25" s="158">
        <v>0</v>
      </c>
      <c r="F25" s="158">
        <f aca="true" t="shared" si="2" ref="F25:R25">F26+F29</f>
        <v>0</v>
      </c>
      <c r="G25" s="158">
        <f t="shared" si="2"/>
        <v>70134.86</v>
      </c>
      <c r="H25" s="158">
        <f t="shared" si="2"/>
        <v>51751.700000000004</v>
      </c>
      <c r="I25" s="158">
        <f t="shared" si="2"/>
        <v>49680.31</v>
      </c>
      <c r="J25" s="158">
        <f t="shared" si="2"/>
        <v>0</v>
      </c>
      <c r="K25" s="158">
        <f t="shared" si="2"/>
        <v>171566.87</v>
      </c>
      <c r="L25" s="158">
        <f t="shared" si="2"/>
        <v>70134.86</v>
      </c>
      <c r="M25" s="158">
        <f t="shared" si="2"/>
        <v>51751.700000000004</v>
      </c>
      <c r="N25" s="158">
        <f t="shared" si="2"/>
        <v>49680.31</v>
      </c>
      <c r="O25" s="158">
        <f t="shared" si="2"/>
        <v>0</v>
      </c>
      <c r="P25" s="158">
        <f t="shared" si="2"/>
        <v>171566.87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211360</v>
      </c>
      <c r="E26" s="164"/>
      <c r="F26" s="163">
        <f>SUM(F27:F28)</f>
        <v>0</v>
      </c>
      <c r="G26" s="163">
        <f>SUM(G27:G28)</f>
        <v>56608.5</v>
      </c>
      <c r="H26" s="163">
        <f>SUM(H27:H28)</f>
        <v>41051.94</v>
      </c>
      <c r="I26" s="163">
        <f>SUM(I27:I28)</f>
        <v>40266.67</v>
      </c>
      <c r="J26" s="163">
        <f>SUM(J27:J28)</f>
        <v>0</v>
      </c>
      <c r="K26" s="158">
        <f aca="true" t="shared" si="3" ref="K26:K35">G26+H26+I26+J26</f>
        <v>137927.11</v>
      </c>
      <c r="L26" s="163">
        <f aca="true" t="shared" si="4" ref="L26:R26">SUM(L27:L28)</f>
        <v>56608.5</v>
      </c>
      <c r="M26" s="163">
        <f t="shared" si="4"/>
        <v>41051.94</v>
      </c>
      <c r="N26" s="163">
        <f t="shared" si="4"/>
        <v>40266.67</v>
      </c>
      <c r="O26" s="163">
        <f t="shared" si="4"/>
        <v>0</v>
      </c>
      <c r="P26" s="163">
        <f t="shared" si="4"/>
        <v>137927.11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'[1]СУХОВОЛЯ'!$E$3</f>
        <v>211360</v>
      </c>
      <c r="E27" s="168">
        <v>0</v>
      </c>
      <c r="F27" s="167">
        <v>0</v>
      </c>
      <c r="G27" s="326">
        <f>'[1]СУХОВОЛЯ'!$U$3</f>
        <v>56608.5</v>
      </c>
      <c r="H27" s="326">
        <f>'[1]СУХОВОЛЯ'!$AK$3</f>
        <v>41051.94</v>
      </c>
      <c r="I27" s="326">
        <f>'[1]СУХОВОЛЯ'!$BA$3</f>
        <v>40266.67</v>
      </c>
      <c r="J27" s="326">
        <f>'[1]СУХОВОЛЯ'!$BQ$3</f>
        <v>0</v>
      </c>
      <c r="K27" s="158">
        <f t="shared" si="3"/>
        <v>137927.11</v>
      </c>
      <c r="L27" s="331">
        <f>'[1]СУХОВОЛЯ'!$T$7</f>
        <v>56608.5</v>
      </c>
      <c r="M27" s="331">
        <f>'[1]СУХОВОЛЯ'!$AJ$7</f>
        <v>41051.94</v>
      </c>
      <c r="N27" s="331">
        <f>'[1]СУХОВОЛЯ'!$AZ$7</f>
        <v>40266.67</v>
      </c>
      <c r="O27" s="331">
        <f>'[1]СУХОВОЛЯ'!$BP$7</f>
        <v>0</v>
      </c>
      <c r="P27" s="164">
        <f>L27+M27+N27+O27</f>
        <v>137927.11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'[1]СУХОВОЛЯ'!$E$4</f>
        <v>46500</v>
      </c>
      <c r="E29" s="164"/>
      <c r="F29" s="164">
        <v>0</v>
      </c>
      <c r="G29" s="326">
        <f>'[1]СУХОВОЛЯ'!$U$4</f>
        <v>13526.36</v>
      </c>
      <c r="H29" s="326">
        <f>'[1]СУХОВОЛЯ'!$AK$4</f>
        <v>10699.76</v>
      </c>
      <c r="I29" s="326">
        <f>'[1]СУХОВОЛЯ'!$BA$4</f>
        <v>9413.64</v>
      </c>
      <c r="J29" s="326">
        <f>'[1]СУХОВОЛЯ'!$BQ$4</f>
        <v>0</v>
      </c>
      <c r="K29" s="158">
        <f t="shared" si="3"/>
        <v>33639.76</v>
      </c>
      <c r="L29" s="332">
        <f>'[1]СУХОВОЛЯ'!$U$7</f>
        <v>13526.36</v>
      </c>
      <c r="M29" s="332">
        <f>'[1]СУХОВОЛЯ'!$AK$7</f>
        <v>10699.76</v>
      </c>
      <c r="N29" s="332">
        <f>'[1]СУХОВОЛЯ'!$BA$7</f>
        <v>9413.64</v>
      </c>
      <c r="O29" s="332">
        <f>'[1]СУХОВОЛЯ'!$BQ$7</f>
        <v>0</v>
      </c>
      <c r="P29" s="164">
        <f>L29+M29+N29+O29</f>
        <v>33639.76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104050.03</v>
      </c>
      <c r="E30" s="172">
        <v>0</v>
      </c>
      <c r="F30" s="172">
        <f aca="true" t="shared" si="6" ref="F30:R30">SUM(F31:F37)+F44</f>
        <v>0</v>
      </c>
      <c r="G30" s="172">
        <f t="shared" si="6"/>
        <v>1450.13</v>
      </c>
      <c r="H30" s="172">
        <f t="shared" si="6"/>
        <v>6193.74</v>
      </c>
      <c r="I30" s="172">
        <f t="shared" si="6"/>
        <v>23913.980000000003</v>
      </c>
      <c r="J30" s="172">
        <f t="shared" si="6"/>
        <v>0</v>
      </c>
      <c r="K30" s="172">
        <f t="shared" si="6"/>
        <v>31557.85</v>
      </c>
      <c r="L30" s="172">
        <f t="shared" si="6"/>
        <v>1450.13</v>
      </c>
      <c r="M30" s="172">
        <f t="shared" si="6"/>
        <v>6193.74</v>
      </c>
      <c r="N30" s="172">
        <f t="shared" si="6"/>
        <v>23006.38</v>
      </c>
      <c r="O30" s="172">
        <f t="shared" si="6"/>
        <v>0</v>
      </c>
      <c r="P30" s="172">
        <f t="shared" si="6"/>
        <v>30650.25</v>
      </c>
      <c r="Q30" s="172">
        <f t="shared" si="6"/>
        <v>0</v>
      </c>
      <c r="R30" s="172">
        <f t="shared" si="6"/>
        <v>907.6000000000004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'[1]СУХОВОЛЯ'!$E$39</f>
        <v>15370</v>
      </c>
      <c r="E31" s="163">
        <v>0</v>
      </c>
      <c r="F31" s="164">
        <v>0</v>
      </c>
      <c r="G31" s="344">
        <f>'[1]СУХОВОЛЯ'!$U$39</f>
        <v>0</v>
      </c>
      <c r="H31" s="344">
        <f>'[1]СУХОВОЛЯ'!$AK$39</f>
        <v>0</v>
      </c>
      <c r="I31" s="344">
        <f>'[1]СУХОВОЛЯ'!$BA$39</f>
        <v>2283.3</v>
      </c>
      <c r="J31" s="344">
        <f>'[1]СУХОВОЛЯ'!$BQ$39</f>
        <v>0</v>
      </c>
      <c r="K31" s="158">
        <f t="shared" si="3"/>
        <v>2283.3</v>
      </c>
      <c r="L31" s="344">
        <f>'[1]СУХОВОЛЯ'!$U$40</f>
        <v>0</v>
      </c>
      <c r="M31" s="344">
        <f>'[1]СУХОВОЛЯ'!$AK$40</f>
        <v>0</v>
      </c>
      <c r="N31" s="344">
        <f>'[1]СУХОВОЛЯ'!$BA$40</f>
        <v>2033.3000000000002</v>
      </c>
      <c r="O31" s="344">
        <f>'[1]СУХОВОЛЯ'!$BQ$40</f>
        <v>0</v>
      </c>
      <c r="P31" s="164">
        <f aca="true" t="shared" si="7" ref="P31:P36">L31+M31+N31+O31</f>
        <v>2033.3000000000002</v>
      </c>
      <c r="Q31" s="164">
        <v>0</v>
      </c>
      <c r="R31" s="169">
        <f t="shared" si="5"/>
        <v>250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'[1]СУХОВОЛЯ'!$E$66</f>
        <v>0</v>
      </c>
      <c r="E32" s="164"/>
      <c r="F32" s="164">
        <v>0</v>
      </c>
      <c r="G32" s="344">
        <f>'[1]СУХОВОЛЯ'!$U$66</f>
        <v>0</v>
      </c>
      <c r="H32" s="344">
        <f>'[1]СУХОВОЛЯ'!$AK$66</f>
        <v>0</v>
      </c>
      <c r="I32" s="344">
        <f>'[1]СУХОВОЛЯ'!$BA$66</f>
        <v>0</v>
      </c>
      <c r="J32" s="344">
        <f>'[1]СУХОВОЛЯ'!$BQ$66</f>
        <v>0</v>
      </c>
      <c r="K32" s="158">
        <f t="shared" si="3"/>
        <v>0</v>
      </c>
      <c r="L32" s="344">
        <f>'[1]СУХОВОЛЯ'!$U$66</f>
        <v>0</v>
      </c>
      <c r="M32" s="344">
        <f>'[1]СУХОВОЛЯ'!$AK$66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'[1]СУХОВОЛЯ'!$E$69</f>
        <v>11340.03</v>
      </c>
      <c r="E33" s="164"/>
      <c r="F33" s="164">
        <v>0</v>
      </c>
      <c r="G33" s="344">
        <f>'[1]СУХОВОЛЯ'!$U$69</f>
        <v>427.77</v>
      </c>
      <c r="H33" s="344">
        <f>'[1]СУХОВОЛЯ'!$AK$69</f>
        <v>10.99</v>
      </c>
      <c r="I33" s="344">
        <f>'[1]СУХОВОЛЯ'!$BA$69</f>
        <v>638.05</v>
      </c>
      <c r="J33" s="344">
        <f>'[1]СУХОВОЛЯ'!$BQ$69</f>
        <v>0</v>
      </c>
      <c r="K33" s="158">
        <f t="shared" si="3"/>
        <v>1076.81</v>
      </c>
      <c r="L33" s="344">
        <f>'[1]СУХОВОЛЯ'!$U$70</f>
        <v>427.77</v>
      </c>
      <c r="M33" s="344">
        <f>'[1]СУХОВОЛЯ'!$AK$70</f>
        <v>10.99</v>
      </c>
      <c r="N33" s="344">
        <f>'[1]СУХОВОЛЯ'!$BA$70</f>
        <v>638.05</v>
      </c>
      <c r="O33" s="344">
        <f>'[1]СУХОВОЛЯ'!$BQ$70</f>
        <v>0</v>
      </c>
      <c r="P33" s="164">
        <f t="shared" si="7"/>
        <v>1076.81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'[1]СУХОВОЛЯ'!$E$121</f>
        <v>25550</v>
      </c>
      <c r="E34" s="163">
        <v>0</v>
      </c>
      <c r="F34" s="164">
        <v>0</v>
      </c>
      <c r="G34" s="344">
        <f>'[1]СУХОВОЛЯ'!$U$121</f>
        <v>772.36</v>
      </c>
      <c r="H34" s="344">
        <f>'[1]СУХОВОЛЯ'!$AK$121</f>
        <v>1895.54</v>
      </c>
      <c r="I34" s="344">
        <f>'[1]СУХОВОЛЯ'!$BA$121</f>
        <v>3714.64</v>
      </c>
      <c r="J34" s="344">
        <f>'[1]СУХОВОЛЯ'!$BQ$121</f>
        <v>0</v>
      </c>
      <c r="K34" s="158">
        <f t="shared" si="3"/>
        <v>6382.54</v>
      </c>
      <c r="L34" s="344">
        <f>'[1]СУХОВОЛЯ'!$U$122</f>
        <v>772.36</v>
      </c>
      <c r="M34" s="344">
        <f>'[1]СУХОВОЛЯ'!$AK$122</f>
        <v>1895.54</v>
      </c>
      <c r="N34" s="344">
        <f>'[1]СУХОВОЛЯ'!$BA$122</f>
        <v>3057.0399999999995</v>
      </c>
      <c r="O34" s="344">
        <f>'[1]СУХОВОЛЯ'!$BQ$122</f>
        <v>0</v>
      </c>
      <c r="P34" s="164">
        <f t="shared" si="7"/>
        <v>5724.94</v>
      </c>
      <c r="Q34" s="164">
        <v>0</v>
      </c>
      <c r="R34" s="169">
        <f t="shared" si="5"/>
        <v>657.6000000000004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'[1]СУХОВОЛЯ'!$E$124</f>
        <v>700</v>
      </c>
      <c r="E35" s="163">
        <v>0</v>
      </c>
      <c r="F35" s="164">
        <v>0</v>
      </c>
      <c r="G35" s="344">
        <f>'[1]СУХОВОЛЯ'!$U$124</f>
        <v>0</v>
      </c>
      <c r="H35" s="344">
        <f>'[1]СУХОВОЛЯ'!$AK$124</f>
        <v>0</v>
      </c>
      <c r="I35" s="344">
        <f>'[1]СУХОВОЛЯ'!$BA$124</f>
        <v>0</v>
      </c>
      <c r="J35" s="344">
        <f>'[1]СУХОВОЛЯ'!$BQ$124</f>
        <v>0</v>
      </c>
      <c r="K35" s="158">
        <f t="shared" si="3"/>
        <v>0</v>
      </c>
      <c r="L35" s="344">
        <f>'[1]СУХОВОЛЯ'!$U$125</f>
        <v>0</v>
      </c>
      <c r="M35" s="344">
        <f>'[1]СУХОВОЛЯ'!$AK$125</f>
        <v>0</v>
      </c>
      <c r="N35" s="344">
        <f>'[1]СУХОВОЛЯ'!$BA$125</f>
        <v>0</v>
      </c>
      <c r="O35" s="344">
        <f>'[1]СУХОВОЛЯ'!$BQ$125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47990</v>
      </c>
      <c r="E37" s="224"/>
      <c r="F37" s="172">
        <f aca="true" t="shared" si="8" ref="F37:R37">SUM(F38:F43)</f>
        <v>0</v>
      </c>
      <c r="G37" s="172">
        <f t="shared" si="8"/>
        <v>250</v>
      </c>
      <c r="H37" s="172">
        <f t="shared" si="8"/>
        <v>4287.21</v>
      </c>
      <c r="I37" s="172">
        <f t="shared" si="8"/>
        <v>17277.99</v>
      </c>
      <c r="J37" s="172">
        <f t="shared" si="8"/>
        <v>0</v>
      </c>
      <c r="K37" s="172">
        <f t="shared" si="8"/>
        <v>21815.2</v>
      </c>
      <c r="L37" s="172">
        <f t="shared" si="8"/>
        <v>250</v>
      </c>
      <c r="M37" s="172">
        <f t="shared" si="8"/>
        <v>4287.21</v>
      </c>
      <c r="N37" s="172">
        <f t="shared" si="8"/>
        <v>17277.99</v>
      </c>
      <c r="O37" s="172">
        <f t="shared" si="8"/>
        <v>0</v>
      </c>
      <c r="P37" s="172">
        <f t="shared" si="8"/>
        <v>21815.2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'[1]СУХОВОЛЯ'!$E$127</f>
        <v>0</v>
      </c>
      <c r="E38" s="168">
        <v>0</v>
      </c>
      <c r="F38" s="167">
        <v>0</v>
      </c>
      <c r="G38" s="351">
        <f>'[1]СУХОВОЛЯ'!$U$127</f>
        <v>0</v>
      </c>
      <c r="H38" s="351">
        <f>'[1]СУХОВОЛЯ'!$AK$127</f>
        <v>0</v>
      </c>
      <c r="I38" s="351">
        <f>'[1]СУХОВОЛЯ'!$BA$127</f>
        <v>0</v>
      </c>
      <c r="J38" s="351">
        <f>'[1]СУХОВОЛЯ'!$BQ$127</f>
        <v>0</v>
      </c>
      <c r="K38" s="158">
        <f>G38+H38+I38+J38</f>
        <v>0</v>
      </c>
      <c r="L38" s="351">
        <f>'[1]СУХОВОЛЯ'!$U$128</f>
        <v>0</v>
      </c>
      <c r="M38" s="351">
        <f>'[1]СУХОВОЛЯ'!$AK$128</f>
        <v>0</v>
      </c>
      <c r="N38" s="351">
        <f>'[1]СУХОВОЛЯ'!$BA$128</f>
        <v>0</v>
      </c>
      <c r="O38" s="351">
        <f>'[1]СУХОВОЛЯ'!$BQ$128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'[1]СУХОВОЛЯ'!$E$129</f>
        <v>0</v>
      </c>
      <c r="E39" s="168">
        <v>0</v>
      </c>
      <c r="F39" s="167">
        <v>0</v>
      </c>
      <c r="G39" s="351">
        <f>'[1]СУХОВОЛЯ'!$U$129</f>
        <v>0</v>
      </c>
      <c r="H39" s="351">
        <f>'[1]СУХОВОЛЯ'!$AK$129</f>
        <v>0</v>
      </c>
      <c r="I39" s="351">
        <f>'[1]СУХОВОЛЯ'!$BA$129</f>
        <v>0</v>
      </c>
      <c r="J39" s="351">
        <f>'[1]СУХОВОЛЯ'!$BQ$129</f>
        <v>0</v>
      </c>
      <c r="K39" s="158">
        <f>G39+H39+I39+J39</f>
        <v>0</v>
      </c>
      <c r="L39" s="351">
        <f>'[1]СУХОВОЛЯ'!$U$130</f>
        <v>0</v>
      </c>
      <c r="M39" s="351">
        <f>'[1]СУХОВОЛЯ'!$AK$130</f>
        <v>0</v>
      </c>
      <c r="N39" s="351">
        <f>'[1]СУХОВОЛЯ'!$BA$130</f>
        <v>0</v>
      </c>
      <c r="O39" s="351">
        <f>'[1]СУХОВОЛЯ'!$BQ$130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'[1]СУХОВОЛЯ'!$E$131</f>
        <v>12740</v>
      </c>
      <c r="E40" s="168">
        <v>0</v>
      </c>
      <c r="F40" s="167">
        <v>0</v>
      </c>
      <c r="G40" s="351">
        <f>'[1]СУХОВОЛЯ'!$U$131</f>
        <v>250</v>
      </c>
      <c r="H40" s="351">
        <f>'[1]СУХОВОЛЯ'!$AK$131</f>
        <v>4287.21</v>
      </c>
      <c r="I40" s="351">
        <f>'[1]СУХОВОЛЯ'!$BA$131</f>
        <v>27.99</v>
      </c>
      <c r="J40" s="351">
        <f>'[1]СУХОВОЛЯ'!$BQ$131</f>
        <v>0</v>
      </c>
      <c r="K40" s="158">
        <f>G40+H40+I40+J40</f>
        <v>4565.2</v>
      </c>
      <c r="L40" s="351">
        <f>'[1]СУХОВОЛЯ'!$U$132</f>
        <v>250</v>
      </c>
      <c r="M40" s="351">
        <f>'[1]СУХОВОЛЯ'!$AK$132</f>
        <v>4287.21</v>
      </c>
      <c r="N40" s="351">
        <f>'[1]СУХОВОЛЯ'!$BA$132</f>
        <v>27.99</v>
      </c>
      <c r="O40" s="351">
        <f>'[1]СУХОВОЛЯ'!$BQ$132</f>
        <v>0</v>
      </c>
      <c r="P40" s="167">
        <f t="shared" si="9"/>
        <v>4565.2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351">
        <f>'[1]СУХОВОЛЯ'!$E$133</f>
        <v>0</v>
      </c>
      <c r="E41" s="168">
        <v>0</v>
      </c>
      <c r="F41" s="167">
        <v>0</v>
      </c>
      <c r="G41" s="351">
        <f>'[1]СУХОВОЛЯ'!$U$133</f>
        <v>0</v>
      </c>
      <c r="H41" s="351">
        <f>'[1]СУХОВОЛЯ'!$AK$133</f>
        <v>0</v>
      </c>
      <c r="I41" s="351">
        <f>'[1]СУХОВОЛЯ'!$BA$133</f>
        <v>0</v>
      </c>
      <c r="J41" s="351">
        <f>'[1]СУХОВОЛЯ'!$BQ$133</f>
        <v>0</v>
      </c>
      <c r="K41" s="158">
        <f>G41+H41+I41+J41</f>
        <v>0</v>
      </c>
      <c r="L41" s="351">
        <f>'[1]СУХОВОЛЯ'!$U$134</f>
        <v>0</v>
      </c>
      <c r="M41" s="351">
        <f>'[1]СУХОВОЛЯ'!$AK$134</f>
        <v>0</v>
      </c>
      <c r="N41" s="351">
        <f>'[1]СУХОВОЛЯ'!$BA$134</f>
        <v>0</v>
      </c>
      <c r="O41" s="351">
        <f>'[1]СУХОВОЛЯ'!$BQ$134</f>
        <v>0</v>
      </c>
      <c r="P41" s="167">
        <f t="shared" si="9"/>
        <v>0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351">
        <f>'[1]СУХОВОЛЯ'!$E$135</f>
        <v>35250</v>
      </c>
      <c r="E42" s="168">
        <v>0</v>
      </c>
      <c r="F42" s="167">
        <v>0</v>
      </c>
      <c r="G42" s="351">
        <f>'[1]СУХОВОЛЯ'!$U$135</f>
        <v>0</v>
      </c>
      <c r="H42" s="351">
        <f>'[1]СУХОВОЛЯ'!$AK$135</f>
        <v>0</v>
      </c>
      <c r="I42" s="351">
        <f>'[1]СУХОВОЛЯ'!$BA$135</f>
        <v>17250</v>
      </c>
      <c r="J42" s="351">
        <f>'[1]СУХОВОЛЯ'!$BQ$135</f>
        <v>0</v>
      </c>
      <c r="K42" s="158">
        <f>G42+H42+I42+J42</f>
        <v>17250</v>
      </c>
      <c r="L42" s="351">
        <f>'[1]СУХОВОЛЯ'!$U$136</f>
        <v>0</v>
      </c>
      <c r="M42" s="351">
        <f>'[1]СУХОВОЛЯ'!$AK$136</f>
        <v>0</v>
      </c>
      <c r="N42" s="351">
        <f>'[1]СУХОВОЛЯ'!$BA$136</f>
        <v>17250</v>
      </c>
      <c r="O42" s="351">
        <f>'[1]СУХОВОЛЯ'!$BQ$136</f>
        <v>0</v>
      </c>
      <c r="P42" s="167">
        <f t="shared" si="9"/>
        <v>17250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3100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'[1]СУХОВОЛЯ'!$E$143</f>
        <v>3100</v>
      </c>
      <c r="E46" s="167"/>
      <c r="F46" s="167">
        <v>0</v>
      </c>
      <c r="G46" s="351">
        <f>'[1]СУХОВОЛЯ'!$U$143</f>
        <v>0</v>
      </c>
      <c r="H46" s="351">
        <f>'[1]СУХОВОЛЯ'!$AK$143</f>
        <v>0</v>
      </c>
      <c r="I46" s="351">
        <f>'[1]СУХОВОЛЯ'!$BA$143</f>
        <v>0</v>
      </c>
      <c r="J46" s="351">
        <f>'[1]СУХОВОЛЯ'!$BQ$143</f>
        <v>0</v>
      </c>
      <c r="K46" s="158">
        <f>G46+H46+I46+J46</f>
        <v>0</v>
      </c>
      <c r="L46" s="351">
        <f>'[1]СУХОВОЛЯ'!$U$144</f>
        <v>0</v>
      </c>
      <c r="M46" s="351">
        <f>'[1]СУХОВОЛЯ'!$AK$144</f>
        <v>0</v>
      </c>
      <c r="N46" s="351">
        <f>'[1]СУХОВОЛЯ'!$BA$144</f>
        <v>0</v>
      </c>
      <c r="O46" s="351">
        <f>'[1]СУХОВОЛЯ'!$BQ$144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'[1]СУХОВОЛЯ'!$E$145</f>
        <v>0</v>
      </c>
      <c r="E57" s="178">
        <v>0</v>
      </c>
      <c r="F57" s="177">
        <v>0</v>
      </c>
      <c r="G57" s="345">
        <f>'[1]СУХОВОЛЯ'!$U$145</f>
        <v>0</v>
      </c>
      <c r="H57" s="345">
        <f>'[1]СУХОВОЛЯ'!$AK$145</f>
        <v>0</v>
      </c>
      <c r="I57" s="345">
        <f>'[1]СУХОВОЛЯ'!$BA$145</f>
        <v>0</v>
      </c>
      <c r="J57" s="345">
        <f>'[1]СУХОВОЛЯ'!$BQ$145</f>
        <v>0</v>
      </c>
      <c r="K57" s="158">
        <f>G57+H57+I57+J57</f>
        <v>0</v>
      </c>
      <c r="L57" s="345">
        <f>'[1]СУХОВОЛЯ'!$U$145</f>
        <v>0</v>
      </c>
      <c r="M57" s="345">
        <f>'[1]СУХОВОЛЯ'!$AK$145</f>
        <v>0</v>
      </c>
      <c r="N57" s="351">
        <f>'[1]СУХОВОЛЯ'!$BA$145</f>
        <v>0</v>
      </c>
      <c r="O57" s="351">
        <f>'[1]СУХОВОЛЯ'!$BQ$145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'[1]СУХОВОЛЯ'!$E$151</f>
        <v>3190</v>
      </c>
      <c r="E58" s="179">
        <v>0</v>
      </c>
      <c r="F58" s="180">
        <v>0</v>
      </c>
      <c r="G58" s="352">
        <f>'[1]СУХОВОЛЯ'!$U$151</f>
        <v>0</v>
      </c>
      <c r="H58" s="352">
        <f>'[1]СУХОВОЛЯ'!$AK$151</f>
        <v>500</v>
      </c>
      <c r="I58" s="352">
        <f>'[1]СУХОВОЛЯ'!$BA$151</f>
        <v>990</v>
      </c>
      <c r="J58" s="352">
        <f>'[1]СУХОВОЛЯ'!$BQ$151</f>
        <v>0</v>
      </c>
      <c r="K58" s="158">
        <f>G58+H58+I58+J58</f>
        <v>1490</v>
      </c>
      <c r="L58" s="352">
        <f>'[1]СУХОВОЛЯ'!$U$152</f>
        <v>0</v>
      </c>
      <c r="M58" s="352">
        <f>'[1]СУХОВОЛЯ'!$AK$152</f>
        <v>500</v>
      </c>
      <c r="N58" s="352">
        <f>'[1]СУХОВОЛЯ'!$BA$152</f>
        <v>0</v>
      </c>
      <c r="O58" s="352">
        <f>'[1]СУХОВОЛЯ'!$BQ$152</f>
        <v>0</v>
      </c>
      <c r="P58" s="180">
        <f>L58+M58+N58+O58</f>
        <v>500</v>
      </c>
      <c r="Q58" s="180">
        <v>0</v>
      </c>
      <c r="R58" s="169">
        <f>K58-P58</f>
        <v>990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173</v>
      </c>
      <c r="E15" s="435" t="str">
        <f>'Ф.№2 місц.'!E15:R15</f>
        <v>Суховільська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385713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102302.39</v>
      </c>
      <c r="H23" s="158">
        <f t="shared" si="0"/>
        <v>145207.74</v>
      </c>
      <c r="I23" s="158">
        <f t="shared" si="0"/>
        <v>61928.8</v>
      </c>
      <c r="J23" s="158">
        <f t="shared" si="0"/>
        <v>0</v>
      </c>
      <c r="K23" s="158">
        <f t="shared" si="0"/>
        <v>309438.93</v>
      </c>
      <c r="L23" s="158">
        <f t="shared" si="0"/>
        <v>102302.39</v>
      </c>
      <c r="M23" s="158">
        <f t="shared" si="0"/>
        <v>145207.74</v>
      </c>
      <c r="N23" s="158">
        <f t="shared" si="0"/>
        <v>61928.8</v>
      </c>
      <c r="O23" s="158">
        <f t="shared" si="0"/>
        <v>0</v>
      </c>
      <c r="P23" s="158">
        <f t="shared" si="0"/>
        <v>309438.93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385713</v>
      </c>
      <c r="E24" s="158">
        <v>0</v>
      </c>
      <c r="F24" s="158">
        <f aca="true" t="shared" si="1" ref="F24:R24">F25+F30+F47+F50+F54+F58</f>
        <v>0</v>
      </c>
      <c r="G24" s="158">
        <f t="shared" si="1"/>
        <v>102302.39</v>
      </c>
      <c r="H24" s="158">
        <f t="shared" si="1"/>
        <v>145207.74</v>
      </c>
      <c r="I24" s="158">
        <f t="shared" si="1"/>
        <v>61928.8</v>
      </c>
      <c r="J24" s="158">
        <f t="shared" si="1"/>
        <v>0</v>
      </c>
      <c r="K24" s="158">
        <f t="shared" si="1"/>
        <v>309438.93</v>
      </c>
      <c r="L24" s="158">
        <f t="shared" si="1"/>
        <v>102302.39</v>
      </c>
      <c r="M24" s="158">
        <f t="shared" si="1"/>
        <v>145207.74</v>
      </c>
      <c r="N24" s="158">
        <f t="shared" si="1"/>
        <v>61928.8</v>
      </c>
      <c r="O24" s="158">
        <f t="shared" si="1"/>
        <v>0</v>
      </c>
      <c r="P24" s="158">
        <f t="shared" si="1"/>
        <v>309438.93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385713</v>
      </c>
      <c r="E25" s="158">
        <v>0</v>
      </c>
      <c r="F25" s="158">
        <f aca="true" t="shared" si="2" ref="F25:R25">F26+F29</f>
        <v>0</v>
      </c>
      <c r="G25" s="158">
        <f t="shared" si="2"/>
        <v>102302.39</v>
      </c>
      <c r="H25" s="158">
        <f t="shared" si="2"/>
        <v>145207.74</v>
      </c>
      <c r="I25" s="158">
        <f t="shared" si="2"/>
        <v>61928.8</v>
      </c>
      <c r="J25" s="158">
        <f t="shared" si="2"/>
        <v>0</v>
      </c>
      <c r="K25" s="158">
        <f t="shared" si="2"/>
        <v>309438.93</v>
      </c>
      <c r="L25" s="158">
        <f t="shared" si="2"/>
        <v>102302.39</v>
      </c>
      <c r="M25" s="158">
        <f t="shared" si="2"/>
        <v>145207.74</v>
      </c>
      <c r="N25" s="158">
        <f t="shared" si="2"/>
        <v>61928.8</v>
      </c>
      <c r="O25" s="158">
        <f t="shared" si="2"/>
        <v>0</v>
      </c>
      <c r="P25" s="158">
        <f t="shared" si="2"/>
        <v>309438.93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316161</v>
      </c>
      <c r="E26" s="164"/>
      <c r="F26" s="163">
        <f>SUM(F27:F28)</f>
        <v>0</v>
      </c>
      <c r="G26" s="163">
        <f>SUM(G27:G28)</f>
        <v>83854.42</v>
      </c>
      <c r="H26" s="163">
        <f>SUM(H27:H28)</f>
        <v>119022.73</v>
      </c>
      <c r="I26" s="163">
        <f>SUM(I27:I28)</f>
        <v>50287.97</v>
      </c>
      <c r="J26" s="163">
        <f>SUM(J27:J28)</f>
        <v>0</v>
      </c>
      <c r="K26" s="158">
        <f>G26+H26+I26+J26</f>
        <v>253165.12</v>
      </c>
      <c r="L26" s="163">
        <f aca="true" t="shared" si="3" ref="L26:R26">SUM(L27:L28)</f>
        <v>83854.42</v>
      </c>
      <c r="M26" s="163">
        <f t="shared" si="3"/>
        <v>119022.73</v>
      </c>
      <c r="N26" s="163">
        <f t="shared" si="3"/>
        <v>50287.97</v>
      </c>
      <c r="O26" s="163">
        <f t="shared" si="3"/>
        <v>0</v>
      </c>
      <c r="P26" s="163">
        <f t="shared" si="3"/>
        <v>253165.12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'[1]СУХОВОЛЯ'!$E$5</f>
        <v>316161</v>
      </c>
      <c r="E27" s="168">
        <v>0</v>
      </c>
      <c r="F27" s="167">
        <v>0</v>
      </c>
      <c r="G27" s="326">
        <f>'[1]СУХОВОЛЯ'!$U$5</f>
        <v>83854.42</v>
      </c>
      <c r="H27" s="326">
        <f>'[1]СУХОВОЛЯ'!$AK$5</f>
        <v>119022.73</v>
      </c>
      <c r="I27" s="326">
        <f>'[1]СУХОВОЛЯ'!$BA$5</f>
        <v>50287.97</v>
      </c>
      <c r="J27" s="326">
        <f>'[1]СУХОВОЛЯ'!$BQ$5</f>
        <v>0</v>
      </c>
      <c r="K27" s="158">
        <f>G27+H27+I27+J27</f>
        <v>253165.12</v>
      </c>
      <c r="L27" s="329">
        <f>'[1]СУХОВОЛЯ'!$T$8</f>
        <v>83854.42</v>
      </c>
      <c r="M27" s="329">
        <f>'[1]СУХОВОЛЯ'!$AJ$8</f>
        <v>119022.73</v>
      </c>
      <c r="N27" s="329">
        <f>'[1]СУХОВОЛЯ'!$AZ$8</f>
        <v>50287.97</v>
      </c>
      <c r="O27" s="329">
        <f>'[1]СУХОВОЛЯ'!$BP$8</f>
        <v>0</v>
      </c>
      <c r="P27" s="164">
        <f>L27+M27+N27+O27</f>
        <v>253165.12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'[1]СУХОВОЛЯ'!$E$6</f>
        <v>69552</v>
      </c>
      <c r="E29" s="164"/>
      <c r="F29" s="164">
        <v>0</v>
      </c>
      <c r="G29" s="326">
        <f>'[1]СУХОВОЛЯ'!$U$6</f>
        <v>18447.97</v>
      </c>
      <c r="H29" s="326">
        <f>'[1]СУХОВОЛЯ'!$AK$6</f>
        <v>26185.01</v>
      </c>
      <c r="I29" s="326">
        <f>'[1]СУХОВОЛЯ'!$BA$6</f>
        <v>11640.83</v>
      </c>
      <c r="J29" s="326">
        <f>'[1]СУХОВОЛЯ'!$BQ$6</f>
        <v>0</v>
      </c>
      <c r="K29" s="158">
        <f>G29+H29+I29+J29</f>
        <v>56273.81</v>
      </c>
      <c r="L29" s="330">
        <f>'[1]СУХОВОЛЯ'!$U$8</f>
        <v>18447.97</v>
      </c>
      <c r="M29" s="330">
        <f>'[1]СУХОВОЛЯ'!$AK$8</f>
        <v>26185.01</v>
      </c>
      <c r="N29" s="330">
        <f>'[1]СУХОВОЛЯ'!$BA$8</f>
        <v>11640.83</v>
      </c>
      <c r="O29" s="330">
        <f>'[1]СУХОВОЛЯ'!$BQ$8</f>
        <v>0</v>
      </c>
      <c r="P29" s="164">
        <f>L29+M29+N29+O29</f>
        <v>56273.81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174</v>
      </c>
      <c r="E15" s="435" t="str">
        <f>'Ф.№2 місц.'!E15:R15</f>
        <v>Суховільська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'[1]СУХОВОЛЯ'!$E$9</f>
        <v>0</v>
      </c>
      <c r="E27" s="168">
        <v>0</v>
      </c>
      <c r="F27" s="167">
        <v>0</v>
      </c>
      <c r="G27" s="326">
        <f>'[1]СУХОВОЛЯ'!$U$9</f>
        <v>0</v>
      </c>
      <c r="H27" s="326">
        <f>'[1]СУХОВОЛЯ'!$AK$9</f>
        <v>0</v>
      </c>
      <c r="I27" s="326">
        <f>'[1]СУХОВОЛЯ'!$BA$9</f>
        <v>0</v>
      </c>
      <c r="J27" s="326">
        <f>'[1]СУХОВОЛЯ'!$BQ$9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'[1]СУХОВОЛЯ'!$E$10</f>
        <v>0</v>
      </c>
      <c r="E29" s="164"/>
      <c r="F29" s="164">
        <v>0</v>
      </c>
      <c r="G29" s="326">
        <f>'[1]СУХОВОЛЯ'!$U$10</f>
        <v>0</v>
      </c>
      <c r="H29" s="326">
        <f>'[1]СУХОВОЛЯ'!$AK$10</f>
        <v>0</v>
      </c>
      <c r="I29" s="326">
        <f>'[1]СУХОВОЛЯ'!$BA$10</f>
        <v>0</v>
      </c>
      <c r="J29" s="326">
        <f>'[1]СУХОВОЛЯ'!$BQ$10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175</v>
      </c>
      <c r="E15" s="435" t="str">
        <f>'Ф.№2 місц.'!E15:R15</f>
        <v>Суховільська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'[1]СУХОВОЛЯ'!$E$47</f>
        <v>0</v>
      </c>
      <c r="E31" s="163">
        <v>0</v>
      </c>
      <c r="F31" s="164">
        <v>0</v>
      </c>
      <c r="G31" s="344">
        <f>'[1]СУХОВОЛЯ'!$U$47</f>
        <v>0</v>
      </c>
      <c r="H31" s="344">
        <f>'[1]СУХОВОЛЯ'!$AK$47</f>
        <v>0</v>
      </c>
      <c r="I31" s="344">
        <f>'[1]СУХОВОЛЯ'!$BA$47</f>
        <v>0</v>
      </c>
      <c r="J31" s="344">
        <f>'[1]СУХОВОЛЯ'!$BQ$47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'[1]СУХОВОЛЯ'!$E$180</f>
        <v>0</v>
      </c>
      <c r="E61" s="178">
        <v>0</v>
      </c>
      <c r="F61" s="177">
        <v>0</v>
      </c>
      <c r="G61" s="345">
        <f>'[1]СУХОВОЛЯ'!$U$180</f>
        <v>0</v>
      </c>
      <c r="H61" s="345">
        <f>'[1]СУХОВОЛЯ'!$AK$180</f>
        <v>0</v>
      </c>
      <c r="I61" s="345">
        <f>'[1]СУХОВОЛЯ'!$BA$180</f>
        <v>0</v>
      </c>
      <c r="J61" s="345">
        <f>'[1]СУХОВОЛЯ'!$BQ$180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5" t="s">
        <v>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5" t="str">
        <f>'Ф.№2 місц.'!A6:R6</f>
        <v>За  9 місяців 2022 року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188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176</v>
      </c>
      <c r="E15" s="435" t="str">
        <f>'Ф.№2 місц.'!E15:R15</f>
        <v>Суховільська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171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'[1]СУХОВОЛЯ'!$E$46</f>
        <v>0</v>
      </c>
      <c r="E31" s="163">
        <v>0</v>
      </c>
      <c r="F31" s="164">
        <v>0</v>
      </c>
      <c r="G31" s="344">
        <f>'[1]СУХОВОЛЯ'!$U$46</f>
        <v>0</v>
      </c>
      <c r="H31" s="344">
        <f>'[1]СУХОВОЛЯ'!$AK$46</f>
        <v>0</v>
      </c>
      <c r="I31" s="344">
        <f>'[1]СУХОВОЛЯ'!$BA$46</f>
        <v>0</v>
      </c>
      <c r="J31" s="344">
        <f>'[1]СУХОВОЛЯ'!$BQ$46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'[1]СУХОВОЛЯ'!$E$179</f>
        <v>0</v>
      </c>
      <c r="E61" s="178">
        <v>0</v>
      </c>
      <c r="F61" s="177">
        <v>0</v>
      </c>
      <c r="G61" s="345">
        <f>'[1]СУХОВОЛЯ'!$U$179</f>
        <v>0</v>
      </c>
      <c r="H61" s="345">
        <f>'[1]СУХОВОЛЯ'!$AK$179</f>
        <v>0</v>
      </c>
      <c r="I61" s="345">
        <f>'[1]СУХОВОЛЯ'!$BA$179</f>
        <v>0</v>
      </c>
      <c r="J61" s="345">
        <f>'[1]СУХОВОЛЯ'!$BQ$179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6"/>
      <c r="E101" s="386"/>
      <c r="F101" s="220"/>
      <c r="G101" s="409" t="s">
        <v>185</v>
      </c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</row>
    <row r="102" spans="2:16" s="134" customFormat="1" ht="12.75" customHeight="1">
      <c r="B102" s="220"/>
      <c r="C102" s="220"/>
      <c r="D102" s="380" t="s">
        <v>108</v>
      </c>
      <c r="E102" s="380"/>
      <c r="F102" s="220"/>
      <c r="G102" s="408" t="s">
        <v>109</v>
      </c>
      <c r="H102" s="408"/>
      <c r="I102" s="408"/>
      <c r="J102" s="408"/>
      <c r="K102" s="408"/>
      <c r="L102" s="408"/>
      <c r="M102" s="408"/>
      <c r="N102" s="408"/>
      <c r="O102" s="408"/>
      <c r="P102" s="408"/>
    </row>
    <row r="103" spans="1:17" s="134" customFormat="1" ht="12" customHeight="1">
      <c r="A103" s="220" t="s">
        <v>153</v>
      </c>
      <c r="C103" s="220"/>
      <c r="D103" s="385"/>
      <c r="E103" s="385"/>
      <c r="F103" s="220"/>
      <c r="G103" s="409" t="s">
        <v>186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34" customFormat="1" ht="12" customHeight="1">
      <c r="A104" s="221"/>
      <c r="C104" s="220"/>
      <c r="D104" s="380" t="s">
        <v>108</v>
      </c>
      <c r="E104" s="380"/>
      <c r="G104" s="408" t="s">
        <v>109</v>
      </c>
      <c r="H104" s="408"/>
      <c r="I104" s="408"/>
      <c r="J104" s="408"/>
      <c r="K104" s="408"/>
      <c r="L104" s="408"/>
      <c r="M104" s="408"/>
      <c r="N104" s="408"/>
      <c r="O104" s="408"/>
      <c r="P104" s="408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2022-11-02T14:15:50Z</dcterms:modified>
  <cp:category/>
  <cp:version/>
  <cp:contentType/>
  <cp:contentStatus/>
</cp:coreProperties>
</file>