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310" windowHeight="7080" activeTab="0"/>
  </bookViews>
  <sheets>
    <sheet name="Ф.4.3.КФК7321" sheetId="1" r:id="rId1"/>
    <sheet name="Ф.4.3.КФК1021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дотація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'Ф.4.3.КФК1021'!$21:$21</definedName>
    <definedName name="_xlnm.Print_Titles" localSheetId="0">'Ф.4.3.КФК7321'!$21:$21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<sst xmlns="http://schemas.openxmlformats.org/spreadsheetml/2006/main" count="2759" uniqueCount="188">
  <si>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</si>
  <si>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</si>
  <si>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</si>
  <si>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</si>
  <si>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</si>
  <si>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</si>
  <si>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</si>
  <si>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</si>
  <si>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</si>
  <si>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</si>
  <si>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</si>
  <si>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</si>
  <si>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</si>
  <si>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</si>
  <si>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</si>
  <si>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</si>
  <si>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</si>
  <si>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</si>
  <si>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</si>
  <si>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</si>
  <si>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</si>
  <si>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</si>
  <si>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</si>
  <si>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</si>
  <si>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</si>
  <si>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</si>
  <si>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</si>
  <si>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</si>
  <si>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</si>
  <si>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</si>
  <si>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</si>
  <si>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</si>
  <si>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</si>
  <si>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</si>
  <si>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</si>
  <si>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</si>
  <si>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</si>
  <si>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</si>
  <si>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</si>
  <si>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</si>
  <si>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</si>
  <si>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</si>
  <si>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</si>
  <si>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</si>
  <si>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</si>
  <si>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</si>
  <si>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</si>
  <si>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</si>
  <si>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</si>
  <si>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</si>
  <si>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</si>
  <si>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</si>
  <si>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</si>
  <si>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</si>
  <si>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</si>
  <si>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</si>
  <si>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</si>
  <si>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</si>
  <si>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</si>
  <si>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</si>
  <si>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</si>
  <si>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</si>
  <si>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</si>
  <si>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</si>
  <si>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</si>
  <si>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</si>
  <si>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</si>
  <si>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</si>
  <si>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</si>
  <si>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</si>
  <si>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</si>
  <si>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</si>
  <si>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</si>
  <si>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</si>
  <si>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</si>
  <si>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</si>
  <si>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</si>
  <si>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</si>
  <si>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</si>
  <si>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</si>
  <si>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</si>
  <si>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</si>
  <si>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</si>
  <si>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</si>
  <si>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</si>
  <si>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</si>
  <si>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</si>
  <si>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</si>
  <si>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</si>
  <si>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</si>
  <si>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</si>
  <si>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</si>
  <si>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</si>
  <si>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</si>
  <si>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</si>
  <si>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</si>
  <si>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</si>
  <si>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</si>
  <si>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</si>
  <si>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</si>
  <si>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</si>
  <si>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</si>
  <si>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</si>
  <si>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</si>
  <si>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</si>
  <si>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</si>
  <si>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</si>
  <si>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</si>
  <si>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</si>
  <si>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</si>
  <si>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</si>
  <si>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</si>
  <si>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</si>
  <si>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</si>
  <si>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</si>
  <si>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</si>
  <si>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</si>
  <si>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</si>
  <si>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</si>
  <si>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</si>
  <si>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</si>
  <si>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</si>
  <si>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</si>
  <si>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</si>
  <si>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</si>
  <si>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</si>
  <si>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</si>
  <si>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</si>
  <si>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</si>
  <si>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</si>
  <si>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</si>
  <si>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</si>
  <si>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</si>
  <si>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</si>
  <si>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</si>
  <si>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</si>
  <si>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</si>
  <si>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</si>
  <si>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</si>
  <si>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</si>
  <si>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</si>
  <si>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</si>
  <si>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</si>
  <si>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</si>
  <si>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</si>
  <si>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</si>
  <si>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</si>
  <si>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</si>
  <si>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</si>
  <si>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</si>
  <si>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</si>
  <si>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</si>
  <si>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</si>
  <si>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</si>
  <si>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</si>
  <si>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</si>
  <si>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</si>
  <si>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</si>
  <si>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</si>
  <si>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</si>
  <si>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</si>
  <si>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</si>
  <si>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</si>
  <si>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</si>
  <si>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</si>
  <si>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</si>
  <si>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</si>
  <si>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</si>
  <si>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</si>
  <si>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</si>
  <si>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</si>
  <si>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</si>
  <si>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</si>
  <si>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</si>
  <si>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</si>
  <si>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</si>
  <si>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</si>
  <si>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</si>
  <si>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</si>
  <si>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</si>
  <si>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</si>
  <si>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</si>
  <si>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</si>
  <si>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>Надія ЧОРНА</t>
  </si>
  <si>
    <t xml:space="preserve"> 0611022</t>
  </si>
  <si>
    <t xml:space="preserve">Керівник </t>
  </si>
  <si>
    <t>Роман СТАШКЕВИЧ</t>
  </si>
  <si>
    <t>За І півріччя  2023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</si>
</sst>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3" fillId="7" borderId="2" applyNumberFormat="0" applyAlignment="0" applyProtection="0"/>
    <xf numFmtId="9" fontId="0" fillId="0" borderId="0" applyFont="0" applyFill="0" applyBorder="0" applyAlignment="0" applyProtection="0"/>
    <xf numFmtId="0" fontId="4" fillId="45" borderId="3" applyNumberFormat="0" applyAlignment="0" applyProtection="0"/>
    <xf numFmtId="0" fontId="5" fillId="45" borderId="2" applyNumberFormat="0" applyAlignment="0" applyProtection="0"/>
    <xf numFmtId="0" fontId="45" fillId="46" borderId="0" applyNumberFormat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0" fillId="0" borderId="8" applyNumberFormat="0" applyFill="0" applyAlignment="0" applyProtection="0"/>
    <xf numFmtId="0" fontId="47" fillId="47" borderId="9" applyNumberFormat="0" applyAlignment="0" applyProtection="0"/>
    <xf numFmtId="0" fontId="11" fillId="48" borderId="10" applyNumberFormat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3" fillId="50" borderId="0" applyNumberFormat="0" applyBorder="0" applyAlignment="0" applyProtection="0"/>
    <xf numFmtId="0" fontId="50" fillId="51" borderId="1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6" fillId="3" borderId="0" applyNumberFormat="0" applyBorder="0" applyAlignment="0" applyProtection="0"/>
    <xf numFmtId="0" fontId="52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3" borderId="12" applyNumberFormat="0" applyFont="0" applyAlignment="0" applyProtection="0"/>
    <xf numFmtId="0" fontId="1" fillId="53" borderId="12" applyNumberFormat="0" applyFont="0" applyAlignment="0" applyProtection="0"/>
    <xf numFmtId="0" fontId="0" fillId="54" borderId="13" applyNumberFormat="0" applyFont="0" applyAlignment="0" applyProtection="0"/>
    <xf numFmtId="0" fontId="53" fillId="51" borderId="14" applyNumberFormat="0" applyAlignment="0" applyProtection="0"/>
    <xf numFmtId="0" fontId="18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2">
    <xf numFmtId="0" fontId="0" fillId="0" borderId="0" xfId="0" applyAlignment="1">
      <alignment/>
    </xf>
    <xf numFmtId="0" fontId="21" fillId="0" borderId="0" xfId="87" applyFont="1">
      <alignment/>
      <protection/>
    </xf>
    <xf numFmtId="0" fontId="23" fillId="0" borderId="16" xfId="87" applyFont="1" applyBorder="1" applyAlignment="1">
      <alignment/>
      <protection/>
    </xf>
    <xf numFmtId="0" fontId="23" fillId="0" borderId="0" xfId="87" applyFont="1" applyBorder="1" applyAlignment="1">
      <alignment/>
      <protection/>
    </xf>
    <xf numFmtId="0" fontId="23" fillId="0" borderId="0" xfId="87" applyFont="1" applyAlignment="1">
      <alignment/>
      <protection/>
    </xf>
    <xf numFmtId="0" fontId="23" fillId="0" borderId="0" xfId="87" applyFont="1" applyAlignment="1">
      <alignment wrapText="1"/>
      <protection/>
    </xf>
    <xf numFmtId="0" fontId="23" fillId="0" borderId="0" xfId="87" applyFont="1" applyBorder="1" applyAlignment="1">
      <alignment wrapText="1"/>
      <protection/>
    </xf>
    <xf numFmtId="0" fontId="24" fillId="0" borderId="0" xfId="87" applyFont="1">
      <alignment/>
      <protection/>
    </xf>
    <xf numFmtId="0" fontId="25" fillId="0" borderId="0" xfId="87" applyFont="1" applyAlignment="1">
      <alignment horizontal="left" wrapText="1"/>
      <protection/>
    </xf>
    <xf numFmtId="0" fontId="26" fillId="0" borderId="16" xfId="87" applyFont="1" applyBorder="1" applyAlignment="1">
      <alignment wrapText="1"/>
      <protection/>
    </xf>
    <xf numFmtId="0" fontId="25" fillId="0" borderId="0" xfId="87" applyFont="1" applyAlignment="1">
      <alignment horizontal="left" vertical="top" wrapText="1"/>
      <protection/>
    </xf>
    <xf numFmtId="0" fontId="26" fillId="0" borderId="17" xfId="87" applyFont="1" applyBorder="1" applyAlignment="1">
      <alignment vertical="top" wrapText="1"/>
      <protection/>
    </xf>
    <xf numFmtId="0" fontId="29" fillId="0" borderId="0" xfId="87" applyFont="1">
      <alignment/>
      <protection/>
    </xf>
    <xf numFmtId="0" fontId="30" fillId="0" borderId="0" xfId="87" applyFont="1">
      <alignment/>
      <protection/>
    </xf>
    <xf numFmtId="0" fontId="24" fillId="0" borderId="0" xfId="87" applyFont="1" applyAlignment="1" applyProtection="1">
      <alignment horizontal="justify" vertical="top" wrapText="1"/>
      <protection locked="0"/>
    </xf>
    <xf numFmtId="0" fontId="24" fillId="0" borderId="0" xfId="87" applyFont="1" applyAlignment="1">
      <alignment horizontal="justify" vertical="top" wrapText="1"/>
      <protection/>
    </xf>
    <xf numFmtId="0" fontId="24" fillId="0" borderId="18" xfId="87" applyFont="1" applyBorder="1" applyAlignment="1">
      <alignment horizontal="center" vertical="center" wrapText="1"/>
      <protection/>
    </xf>
    <xf numFmtId="0" fontId="1" fillId="0" borderId="0" xfId="87">
      <alignment/>
      <protection/>
    </xf>
    <xf numFmtId="0" fontId="31" fillId="0" borderId="18" xfId="87" applyFont="1" applyBorder="1" applyAlignment="1">
      <alignment horizontal="center" vertical="center" wrapText="1"/>
      <protection/>
    </xf>
    <xf numFmtId="0" fontId="25" fillId="0" borderId="18" xfId="87" applyFont="1" applyBorder="1" applyAlignment="1">
      <alignment horizontal="center" vertical="top" wrapText="1"/>
      <protection/>
    </xf>
    <xf numFmtId="0" fontId="32" fillId="0" borderId="0" xfId="87" applyFont="1">
      <alignment/>
      <protection/>
    </xf>
    <xf numFmtId="0" fontId="25" fillId="0" borderId="18" xfId="87" applyFont="1" applyBorder="1" applyAlignment="1">
      <alignment horizontal="center" vertical="center" wrapText="1"/>
      <protection/>
    </xf>
    <xf numFmtId="49" fontId="25" fillId="0" borderId="18" xfId="87" applyNumberFormat="1" applyFont="1" applyBorder="1" applyAlignment="1">
      <alignment horizontal="center" vertical="center" wrapText="1"/>
      <protection/>
    </xf>
    <xf numFmtId="212" fontId="25" fillId="0" borderId="18" xfId="87" applyNumberFormat="1" applyFont="1" applyBorder="1" applyAlignment="1" applyProtection="1">
      <alignment horizontal="right" vertical="center" wrapText="1"/>
      <protection/>
    </xf>
    <xf numFmtId="212" fontId="25" fillId="0" borderId="18" xfId="87" applyNumberFormat="1" applyFont="1" applyBorder="1" applyAlignment="1" applyProtection="1">
      <alignment horizontal="right" vertical="center" wrapText="1"/>
      <protection locked="0"/>
    </xf>
    <xf numFmtId="212" fontId="24" fillId="0" borderId="18" xfId="87" applyNumberFormat="1" applyFont="1" applyBorder="1" applyAlignment="1" applyProtection="1">
      <alignment horizontal="center" vertical="center" wrapText="1"/>
      <protection/>
    </xf>
    <xf numFmtId="0" fontId="24" fillId="0" borderId="18" xfId="87" applyFont="1" applyBorder="1" applyAlignment="1">
      <alignment vertical="top" wrapText="1"/>
      <protection/>
    </xf>
    <xf numFmtId="0" fontId="24" fillId="0" borderId="18" xfId="87" applyFont="1" applyBorder="1" applyAlignment="1">
      <alignment horizontal="justify" vertical="top" wrapText="1"/>
      <protection/>
    </xf>
    <xf numFmtId="0" fontId="22" fillId="0" borderId="18" xfId="87" applyFont="1" applyBorder="1" applyAlignment="1">
      <alignment vertical="top" wrapText="1"/>
      <protection/>
    </xf>
    <xf numFmtId="0" fontId="24" fillId="0" borderId="18" xfId="87" applyFont="1" applyBorder="1" applyAlignment="1">
      <alignment horizontal="center" vertical="top" wrapText="1"/>
      <protection/>
    </xf>
    <xf numFmtId="0" fontId="25" fillId="0" borderId="18" xfId="87" applyFont="1" applyBorder="1" applyAlignment="1">
      <alignment vertical="center" wrapText="1"/>
      <protection/>
    </xf>
    <xf numFmtId="0" fontId="30" fillId="0" borderId="18" xfId="87" applyFont="1" applyBorder="1" applyAlignment="1">
      <alignment vertical="center" wrapText="1"/>
      <protection/>
    </xf>
    <xf numFmtId="0" fontId="30" fillId="0" borderId="18" xfId="87" applyFont="1" applyBorder="1" applyAlignment="1">
      <alignment horizontal="center" vertical="center" wrapText="1"/>
      <protection/>
    </xf>
    <xf numFmtId="212" fontId="30" fillId="0" borderId="18" xfId="87" applyNumberFormat="1" applyFont="1" applyBorder="1" applyAlignment="1" applyProtection="1">
      <alignment horizontal="right" vertical="center" wrapText="1"/>
      <protection/>
    </xf>
    <xf numFmtId="0" fontId="24" fillId="0" borderId="18" xfId="87" applyFont="1" applyBorder="1" applyAlignment="1">
      <alignment vertical="center" wrapText="1"/>
      <protection/>
    </xf>
    <xf numFmtId="212" fontId="24" fillId="0" borderId="18" xfId="87" applyNumberFormat="1" applyFont="1" applyBorder="1" applyAlignment="1" applyProtection="1">
      <alignment horizontal="right" vertical="center" wrapText="1"/>
      <protection locked="0"/>
    </xf>
    <xf numFmtId="212" fontId="24" fillId="0" borderId="18" xfId="87" applyNumberFormat="1" applyFont="1" applyBorder="1" applyAlignment="1" applyProtection="1">
      <alignment horizontal="right"/>
      <protection locked="0"/>
    </xf>
    <xf numFmtId="0" fontId="30" fillId="0" borderId="18" xfId="87" applyFont="1" applyBorder="1" applyAlignment="1">
      <alignment horizontal="justify" vertical="center" wrapText="1"/>
      <protection/>
    </xf>
    <xf numFmtId="212" fontId="30" fillId="0" borderId="18" xfId="87" applyNumberFormat="1" applyFont="1" applyBorder="1" applyAlignment="1" applyProtection="1">
      <alignment horizontal="right" vertical="center" wrapText="1"/>
      <protection locked="0"/>
    </xf>
    <xf numFmtId="0" fontId="25" fillId="0" borderId="18" xfId="87" applyFont="1" applyBorder="1" applyAlignment="1">
      <alignment horizontal="justify" vertical="center" wrapText="1"/>
      <protection/>
    </xf>
    <xf numFmtId="0" fontId="24" fillId="0" borderId="18" xfId="87" applyFont="1" applyBorder="1" applyAlignment="1">
      <alignment horizontal="justify" vertical="center" wrapText="1"/>
      <protection/>
    </xf>
    <xf numFmtId="0" fontId="33" fillId="0" borderId="18" xfId="87" applyFont="1" applyBorder="1" applyAlignment="1">
      <alignment vertical="center" wrapText="1"/>
      <protection/>
    </xf>
    <xf numFmtId="0" fontId="34" fillId="0" borderId="18" xfId="87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8" xfId="87" applyFont="1" applyBorder="1" applyAlignment="1">
      <alignment horizontal="center" vertical="center" wrapText="1"/>
      <protection/>
    </xf>
    <xf numFmtId="212" fontId="26" fillId="0" borderId="18" xfId="87" applyNumberFormat="1" applyFont="1" applyBorder="1" applyAlignment="1" applyProtection="1">
      <alignment horizontal="right" vertical="center" wrapText="1"/>
      <protection locked="0"/>
    </xf>
    <xf numFmtId="212" fontId="26" fillId="0" borderId="18" xfId="87" applyNumberFormat="1" applyFont="1" applyBorder="1" applyAlignment="1" applyProtection="1">
      <alignment horizontal="right"/>
      <protection locked="0"/>
    </xf>
    <xf numFmtId="212" fontId="26" fillId="0" borderId="18" xfId="87" applyNumberFormat="1" applyFont="1" applyBorder="1" applyAlignment="1" applyProtection="1">
      <alignment horizontal="right" vertical="top" wrapText="1"/>
      <protection locked="0"/>
    </xf>
    <xf numFmtId="0" fontId="27" fillId="0" borderId="18" xfId="87" applyFont="1" applyBorder="1" applyAlignment="1">
      <alignment vertical="center" wrapText="1"/>
      <protection/>
    </xf>
    <xf numFmtId="0" fontId="30" fillId="0" borderId="19" xfId="87" applyFont="1" applyBorder="1" applyAlignment="1">
      <alignment vertical="center" wrapText="1"/>
      <protection/>
    </xf>
    <xf numFmtId="0" fontId="30" fillId="0" borderId="19" xfId="87" applyFont="1" applyBorder="1" applyAlignment="1">
      <alignment horizontal="center" vertical="center" wrapText="1"/>
      <protection/>
    </xf>
    <xf numFmtId="2" fontId="30" fillId="0" borderId="19" xfId="87" applyNumberFormat="1" applyFont="1" applyBorder="1" applyAlignment="1" applyProtection="1">
      <alignment horizontal="right" vertical="center" wrapText="1"/>
      <protection locked="0"/>
    </xf>
    <xf numFmtId="2" fontId="24" fillId="0" borderId="19" xfId="87" applyNumberFormat="1" applyFont="1" applyBorder="1" applyAlignment="1">
      <alignment horizontal="center" vertical="center" wrapText="1"/>
      <protection/>
    </xf>
    <xf numFmtId="0" fontId="30" fillId="0" borderId="20" xfId="87" applyFont="1" applyBorder="1" applyAlignment="1">
      <alignment vertical="center" wrapText="1"/>
      <protection/>
    </xf>
    <xf numFmtId="0" fontId="30" fillId="0" borderId="20" xfId="87" applyFont="1" applyBorder="1" applyAlignment="1">
      <alignment horizontal="center" vertical="center" wrapText="1"/>
      <protection/>
    </xf>
    <xf numFmtId="2" fontId="30" fillId="0" borderId="20" xfId="87" applyNumberFormat="1" applyFont="1" applyBorder="1" applyAlignment="1" applyProtection="1">
      <alignment horizontal="right" vertical="center" wrapText="1"/>
      <protection locked="0"/>
    </xf>
    <xf numFmtId="2" fontId="24" fillId="0" borderId="20" xfId="87" applyNumberFormat="1" applyFont="1" applyBorder="1" applyAlignment="1">
      <alignment horizontal="center" vertical="center" wrapText="1"/>
      <protection/>
    </xf>
    <xf numFmtId="0" fontId="35" fillId="0" borderId="20" xfId="87" applyFont="1" applyBorder="1" applyAlignment="1">
      <alignment horizontal="center" vertical="center" wrapText="1"/>
      <protection/>
    </xf>
    <xf numFmtId="0" fontId="25" fillId="0" borderId="20" xfId="87" applyFont="1" applyBorder="1" applyAlignment="1">
      <alignment horizontal="center" vertical="center" wrapText="1"/>
      <protection/>
    </xf>
    <xf numFmtId="0" fontId="24" fillId="0" borderId="20" xfId="87" applyFont="1" applyBorder="1" applyAlignment="1">
      <alignment vertical="center" wrapText="1"/>
      <protection/>
    </xf>
    <xf numFmtId="0" fontId="24" fillId="0" borderId="20" xfId="87" applyFont="1" applyBorder="1" applyAlignment="1">
      <alignment horizontal="center" vertical="center" wrapText="1"/>
      <protection/>
    </xf>
    <xf numFmtId="0" fontId="36" fillId="0" borderId="20" xfId="87" applyFont="1" applyBorder="1" applyAlignment="1">
      <alignment vertical="center" wrapText="1"/>
      <protection/>
    </xf>
    <xf numFmtId="0" fontId="22" fillId="0" borderId="20" xfId="87" applyFont="1" applyBorder="1" applyAlignment="1">
      <alignment vertical="center" wrapText="1"/>
      <protection/>
    </xf>
    <xf numFmtId="0" fontId="30" fillId="0" borderId="0" xfId="87" applyFont="1" applyBorder="1" applyAlignment="1">
      <alignment vertical="center" wrapText="1"/>
      <protection/>
    </xf>
    <xf numFmtId="0" fontId="30" fillId="0" borderId="0" xfId="87" applyFont="1" applyBorder="1" applyAlignment="1">
      <alignment horizontal="center" vertical="center" wrapText="1"/>
      <protection/>
    </xf>
    <xf numFmtId="0" fontId="25" fillId="0" borderId="0" xfId="87" applyFont="1" applyBorder="1" applyAlignment="1">
      <alignment horizontal="center" vertical="center" wrapText="1"/>
      <protection/>
    </xf>
    <xf numFmtId="0" fontId="1" fillId="0" borderId="0" xfId="87" applyBorder="1">
      <alignment/>
      <protection/>
    </xf>
    <xf numFmtId="2" fontId="24" fillId="0" borderId="0" xfId="87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55" borderId="16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53" borderId="17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212" fontId="25" fillId="0" borderId="18" xfId="0" applyNumberFormat="1" applyFont="1" applyBorder="1" applyAlignment="1" applyProtection="1">
      <alignment horizontal="right" vertical="center" wrapText="1"/>
      <protection/>
    </xf>
    <xf numFmtId="212" fontId="25" fillId="0" borderId="18" xfId="0" applyNumberFormat="1" applyFont="1" applyBorder="1" applyAlignment="1" applyProtection="1">
      <alignment horizontal="right" vertical="center" wrapText="1"/>
      <protection locked="0"/>
    </xf>
    <xf numFmtId="212" fontId="24" fillId="0" borderId="18" xfId="0" applyNumberFormat="1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>
      <alignment vertical="top" wrapText="1"/>
    </xf>
    <xf numFmtId="212" fontId="24" fillId="0" borderId="18" xfId="0" applyNumberFormat="1" applyFont="1" applyBorder="1" applyAlignment="1" applyProtection="1">
      <alignment horizontal="right" vertical="center" wrapText="1"/>
      <protection locked="0"/>
    </xf>
    <xf numFmtId="0" fontId="31" fillId="0" borderId="18" xfId="0" applyFont="1" applyBorder="1" applyAlignment="1">
      <alignment vertical="top" wrapText="1"/>
    </xf>
    <xf numFmtId="212" fontId="24" fillId="0" borderId="18" xfId="0" applyNumberFormat="1" applyFont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horizontal="center"/>
    </xf>
    <xf numFmtId="0" fontId="24" fillId="0" borderId="18" xfId="0" applyFont="1" applyBorder="1" applyAlignment="1" applyProtection="1">
      <alignment horizontal="center" vertical="top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49" fontId="25" fillId="0" borderId="18" xfId="0" applyNumberFormat="1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212" fontId="30" fillId="0" borderId="18" xfId="0" applyNumberFormat="1" applyFont="1" applyBorder="1" applyAlignment="1" applyProtection="1">
      <alignment horizontal="right" vertical="center" wrapText="1"/>
      <protection/>
    </xf>
    <xf numFmtId="0" fontId="24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justify" vertical="center" wrapText="1"/>
    </xf>
    <xf numFmtId="212" fontId="30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center" wrapText="1"/>
    </xf>
    <xf numFmtId="2" fontId="30" fillId="0" borderId="18" xfId="0" applyNumberFormat="1" applyFont="1" applyBorder="1" applyAlignment="1" applyProtection="1">
      <alignment horizontal="right" vertical="top" wrapText="1"/>
      <protection locked="0"/>
    </xf>
    <xf numFmtId="2" fontId="24" fillId="0" borderId="18" xfId="0" applyNumberFormat="1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center" wrapText="1"/>
    </xf>
    <xf numFmtId="212" fontId="25" fillId="0" borderId="18" xfId="0" applyNumberFormat="1" applyFont="1" applyBorder="1" applyAlignment="1">
      <alignment horizontal="right" wrapText="1"/>
    </xf>
    <xf numFmtId="212" fontId="24" fillId="0" borderId="18" xfId="0" applyNumberFormat="1" applyFont="1" applyBorder="1" applyAlignment="1">
      <alignment horizontal="center" vertical="top" wrapText="1"/>
    </xf>
    <xf numFmtId="212" fontId="30" fillId="0" borderId="18" xfId="0" applyNumberFormat="1" applyFont="1" applyBorder="1" applyAlignment="1">
      <alignment horizontal="right" wrapText="1"/>
    </xf>
    <xf numFmtId="212" fontId="24" fillId="0" borderId="18" xfId="0" applyNumberFormat="1" applyFont="1" applyBorder="1" applyAlignment="1">
      <alignment horizontal="right" wrapText="1"/>
    </xf>
    <xf numFmtId="0" fontId="36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2" fontId="24" fillId="0" borderId="19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89" applyFont="1">
      <alignment/>
      <protection/>
    </xf>
    <xf numFmtId="0" fontId="22" fillId="0" borderId="0" xfId="89" applyFont="1" applyAlignment="1">
      <alignment vertical="top" wrapText="1"/>
      <protection/>
    </xf>
    <xf numFmtId="0" fontId="23" fillId="0" borderId="0" xfId="89" applyFont="1" applyAlignment="1">
      <alignment/>
      <protection/>
    </xf>
    <xf numFmtId="0" fontId="23" fillId="0" borderId="16" xfId="89" applyFont="1" applyBorder="1" applyAlignment="1">
      <alignment/>
      <protection/>
    </xf>
    <xf numFmtId="0" fontId="24" fillId="0" borderId="0" xfId="89" applyFont="1">
      <alignment/>
      <protection/>
    </xf>
    <xf numFmtId="0" fontId="24" fillId="0" borderId="0" xfId="89" applyFont="1" applyAlignment="1">
      <alignment horizontal="center"/>
      <protection/>
    </xf>
    <xf numFmtId="0" fontId="27" fillId="0" borderId="0" xfId="89" applyFont="1" applyBorder="1" applyAlignment="1">
      <alignment horizontal="center" vertical="center" wrapText="1"/>
      <protection/>
    </xf>
    <xf numFmtId="0" fontId="25" fillId="0" borderId="0" xfId="89" applyFont="1" applyAlignment="1">
      <alignment wrapText="1"/>
      <protection/>
    </xf>
    <xf numFmtId="0" fontId="24" fillId="0" borderId="0" xfId="89" applyFont="1" applyAlignment="1">
      <alignment/>
      <protection/>
    </xf>
    <xf numFmtId="0" fontId="27" fillId="0" borderId="20" xfId="89" applyFont="1" applyBorder="1" applyAlignment="1">
      <alignment horizontal="center" wrapText="1"/>
      <protection/>
    </xf>
    <xf numFmtId="0" fontId="25" fillId="0" borderId="0" xfId="89" applyFont="1" applyBorder="1" applyAlignment="1">
      <alignment vertical="top" wrapText="1"/>
      <protection/>
    </xf>
    <xf numFmtId="0" fontId="25" fillId="0" borderId="0" xfId="89" applyFont="1" applyAlignment="1">
      <alignment vertical="top" wrapText="1"/>
      <protection/>
    </xf>
    <xf numFmtId="0" fontId="25" fillId="0" borderId="0" xfId="89" applyFont="1" applyAlignment="1">
      <alignment horizontal="left" vertical="top" wrapText="1"/>
      <protection/>
    </xf>
    <xf numFmtId="0" fontId="27" fillId="0" borderId="20" xfId="89" applyFont="1" applyBorder="1" applyAlignment="1">
      <alignment horizontal="center" vertical="center" wrapText="1"/>
      <protection/>
    </xf>
    <xf numFmtId="0" fontId="25" fillId="0" borderId="0" xfId="89" applyFont="1">
      <alignment/>
      <protection/>
    </xf>
    <xf numFmtId="49" fontId="25" fillId="55" borderId="16" xfId="89" applyNumberFormat="1" applyFont="1" applyFill="1" applyBorder="1" applyAlignment="1" applyProtection="1">
      <alignment horizontal="center" wrapText="1"/>
      <protection/>
    </xf>
    <xf numFmtId="0" fontId="35" fillId="0" borderId="0" xfId="89" applyFont="1" applyBorder="1" applyAlignment="1">
      <alignment vertical="top" wrapText="1"/>
      <protection/>
    </xf>
    <xf numFmtId="49" fontId="25" fillId="53" borderId="16" xfId="89" applyNumberFormat="1" applyFont="1" applyFill="1" applyBorder="1" applyAlignment="1" applyProtection="1">
      <alignment wrapText="1"/>
      <protection locked="0"/>
    </xf>
    <xf numFmtId="49" fontId="25" fillId="53" borderId="16" xfId="89" applyNumberFormat="1" applyFont="1" applyFill="1" applyBorder="1" applyAlignment="1" applyProtection="1">
      <alignment horizontal="center" wrapText="1"/>
      <protection locked="0"/>
    </xf>
    <xf numFmtId="0" fontId="24" fillId="0" borderId="0" xfId="89" applyFont="1" applyAlignment="1">
      <alignment horizontal="justify" vertical="top" wrapText="1"/>
      <protection/>
    </xf>
    <xf numFmtId="0" fontId="24" fillId="0" borderId="18" xfId="89" applyFont="1" applyBorder="1" applyAlignment="1">
      <alignment horizontal="center" vertical="center" wrapText="1"/>
      <protection/>
    </xf>
    <xf numFmtId="0" fontId="25" fillId="0" borderId="18" xfId="89" applyFont="1" applyBorder="1" applyAlignment="1">
      <alignment horizontal="center" vertical="top" wrapText="1"/>
      <protection/>
    </xf>
    <xf numFmtId="0" fontId="25" fillId="0" borderId="18" xfId="89" applyFont="1" applyBorder="1" applyAlignment="1">
      <alignment horizontal="center" vertical="center" wrapText="1"/>
      <protection/>
    </xf>
    <xf numFmtId="49" fontId="25" fillId="0" borderId="18" xfId="89" applyNumberFormat="1" applyFont="1" applyBorder="1" applyAlignment="1">
      <alignment horizontal="center" vertical="center" wrapText="1"/>
      <protection/>
    </xf>
    <xf numFmtId="212" fontId="25" fillId="0" borderId="18" xfId="89" applyNumberFormat="1" applyFont="1" applyBorder="1" applyAlignment="1" applyProtection="1">
      <alignment horizontal="right" vertical="center" wrapText="1"/>
      <protection/>
    </xf>
    <xf numFmtId="0" fontId="25" fillId="0" borderId="18" xfId="89" applyFont="1" applyBorder="1" applyAlignment="1">
      <alignment vertical="center" wrapText="1"/>
      <protection/>
    </xf>
    <xf numFmtId="0" fontId="30" fillId="0" borderId="18" xfId="89" applyFont="1" applyBorder="1" applyAlignment="1">
      <alignment vertical="center" wrapText="1"/>
      <protection/>
    </xf>
    <xf numFmtId="0" fontId="30" fillId="0" borderId="18" xfId="89" applyFont="1" applyBorder="1" applyAlignment="1">
      <alignment horizontal="center" vertical="center" wrapText="1"/>
      <protection/>
    </xf>
    <xf numFmtId="49" fontId="30" fillId="0" borderId="18" xfId="89" applyNumberFormat="1" applyFont="1" applyBorder="1" applyAlignment="1">
      <alignment horizontal="center" vertical="center" wrapText="1"/>
      <protection/>
    </xf>
    <xf numFmtId="212" fontId="30" fillId="55" borderId="18" xfId="89" applyNumberFormat="1" applyFont="1" applyFill="1" applyBorder="1" applyAlignment="1" applyProtection="1">
      <alignment horizontal="right" vertical="center" wrapText="1"/>
      <protection/>
    </xf>
    <xf numFmtId="212" fontId="30" fillId="55" borderId="18" xfId="89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89" applyFont="1" applyBorder="1" applyAlignment="1">
      <alignment vertical="center" wrapText="1"/>
      <protection/>
    </xf>
    <xf numFmtId="49" fontId="24" fillId="0" borderId="18" xfId="89" applyNumberFormat="1" applyFont="1" applyBorder="1" applyAlignment="1">
      <alignment horizontal="center" vertical="center" wrapText="1"/>
      <protection/>
    </xf>
    <xf numFmtId="212" fontId="24" fillId="55" borderId="18" xfId="89" applyNumberFormat="1" applyFont="1" applyFill="1" applyBorder="1" applyAlignment="1" applyProtection="1">
      <alignment horizontal="right" vertical="center" wrapText="1"/>
      <protection locked="0"/>
    </xf>
    <xf numFmtId="212" fontId="24" fillId="55" borderId="18" xfId="89" applyNumberFormat="1" applyFont="1" applyFill="1" applyBorder="1" applyAlignment="1" applyProtection="1">
      <alignment horizontal="right" vertical="center" wrapText="1"/>
      <protection/>
    </xf>
    <xf numFmtId="212" fontId="24" fillId="0" borderId="18" xfId="89" applyNumberFormat="1" applyFont="1" applyBorder="1" applyAlignment="1" applyProtection="1">
      <alignment horizontal="right" vertical="center" wrapText="1"/>
      <protection/>
    </xf>
    <xf numFmtId="0" fontId="30" fillId="0" borderId="18" xfId="89" applyFont="1" applyBorder="1" applyAlignment="1">
      <alignment horizontal="justify" vertical="center" wrapText="1"/>
      <protection/>
    </xf>
    <xf numFmtId="0" fontId="25" fillId="0" borderId="18" xfId="89" applyFont="1" applyBorder="1" applyAlignment="1">
      <alignment horizontal="justify" vertical="center" wrapText="1"/>
      <protection/>
    </xf>
    <xf numFmtId="212" fontId="25" fillId="55" borderId="18" xfId="89" applyNumberFormat="1" applyFont="1" applyFill="1" applyBorder="1" applyAlignment="1" applyProtection="1">
      <alignment horizontal="right" vertical="center" wrapText="1"/>
      <protection/>
    </xf>
    <xf numFmtId="0" fontId="22" fillId="0" borderId="18" xfId="89" applyFont="1" applyBorder="1" applyAlignment="1">
      <alignment horizontal="justify" vertical="center" wrapText="1"/>
      <protection/>
    </xf>
    <xf numFmtId="0" fontId="22" fillId="0" borderId="18" xfId="89" applyFont="1" applyBorder="1" applyAlignment="1">
      <alignment vertical="center" wrapText="1"/>
      <protection/>
    </xf>
    <xf numFmtId="0" fontId="33" fillId="0" borderId="18" xfId="89" applyFont="1" applyBorder="1" applyAlignment="1">
      <alignment vertical="center" wrapText="1"/>
      <protection/>
    </xf>
    <xf numFmtId="0" fontId="34" fillId="0" borderId="18" xfId="89" applyFont="1" applyBorder="1" applyAlignment="1">
      <alignment vertical="center" wrapText="1"/>
      <protection/>
    </xf>
    <xf numFmtId="212" fontId="30" fillId="55" borderId="18" xfId="89" applyNumberFormat="1" applyFont="1" applyFill="1" applyBorder="1" applyAlignment="1" applyProtection="1">
      <alignment horizontal="right" vertical="center"/>
      <protection locked="0"/>
    </xf>
    <xf numFmtId="212" fontId="30" fillId="55" borderId="18" xfId="89" applyNumberFormat="1" applyFont="1" applyFill="1" applyBorder="1" applyAlignment="1" applyProtection="1">
      <alignment horizontal="right" vertical="center"/>
      <protection/>
    </xf>
    <xf numFmtId="212" fontId="25" fillId="55" borderId="18" xfId="89" applyNumberFormat="1" applyFont="1" applyFill="1" applyBorder="1" applyAlignment="1" applyProtection="1">
      <alignment horizontal="right" vertical="center"/>
      <protection/>
    </xf>
    <xf numFmtId="212" fontId="25" fillId="55" borderId="18" xfId="89" applyNumberFormat="1" applyFont="1" applyFill="1" applyBorder="1" applyAlignment="1" applyProtection="1">
      <alignment horizontal="right" vertical="center"/>
      <protection locked="0"/>
    </xf>
    <xf numFmtId="212" fontId="30" fillId="0" borderId="18" xfId="89" applyNumberFormat="1" applyFont="1" applyBorder="1" applyAlignment="1" applyProtection="1">
      <alignment horizontal="right" vertical="center"/>
      <protection/>
    </xf>
    <xf numFmtId="212" fontId="24" fillId="55" borderId="18" xfId="89" applyNumberFormat="1" applyFont="1" applyFill="1" applyBorder="1" applyAlignment="1" applyProtection="1">
      <alignment horizontal="right" vertical="center"/>
      <protection locked="0"/>
    </xf>
    <xf numFmtId="212" fontId="24" fillId="55" borderId="18" xfId="89" applyNumberFormat="1" applyFont="1" applyFill="1" applyBorder="1" applyAlignment="1" applyProtection="1">
      <alignment horizontal="right" vertical="center"/>
      <protection/>
    </xf>
    <xf numFmtId="0" fontId="27" fillId="0" borderId="18" xfId="89" applyFont="1" applyBorder="1" applyAlignment="1">
      <alignment vertical="center" wrapText="1"/>
      <protection/>
    </xf>
    <xf numFmtId="212" fontId="26" fillId="55" borderId="18" xfId="89" applyNumberFormat="1" applyFont="1" applyFill="1" applyBorder="1" applyAlignment="1" applyProtection="1">
      <alignment horizontal="right" vertical="center"/>
      <protection locked="0"/>
    </xf>
    <xf numFmtId="212" fontId="26" fillId="55" borderId="18" xfId="89" applyNumberFormat="1" applyFont="1" applyFill="1" applyBorder="1" applyAlignment="1" applyProtection="1">
      <alignment horizontal="right" vertical="center"/>
      <protection/>
    </xf>
    <xf numFmtId="0" fontId="40" fillId="0" borderId="18" xfId="89" applyFont="1" applyBorder="1" applyAlignment="1">
      <alignment vertical="center" wrapText="1"/>
      <protection/>
    </xf>
    <xf numFmtId="212" fontId="24" fillId="0" borderId="18" xfId="89" applyNumberFormat="1" applyFont="1" applyBorder="1" applyAlignment="1" applyProtection="1">
      <alignment horizontal="right" vertical="center"/>
      <protection locked="0"/>
    </xf>
    <xf numFmtId="0" fontId="30" fillId="0" borderId="19" xfId="89" applyFont="1" applyBorder="1" applyAlignment="1">
      <alignment vertical="center" wrapText="1"/>
      <protection/>
    </xf>
    <xf numFmtId="0" fontId="30" fillId="0" borderId="19" xfId="89" applyFont="1" applyBorder="1" applyAlignment="1">
      <alignment horizontal="right" vertical="center" wrapText="1"/>
      <protection/>
    </xf>
    <xf numFmtId="2" fontId="26" fillId="55" borderId="21" xfId="89" applyNumberFormat="1" applyFont="1" applyFill="1" applyBorder="1" applyAlignment="1" applyProtection="1">
      <alignment horizontal="right" vertical="center"/>
      <protection/>
    </xf>
    <xf numFmtId="2" fontId="26" fillId="55" borderId="19" xfId="89" applyNumberFormat="1" applyFont="1" applyFill="1" applyBorder="1" applyAlignment="1" applyProtection="1">
      <alignment horizontal="right" vertical="center"/>
      <protection/>
    </xf>
    <xf numFmtId="2" fontId="25" fillId="0" borderId="19" xfId="89" applyNumberFormat="1" applyFont="1" applyBorder="1" applyAlignment="1">
      <alignment horizontal="right" vertical="center" wrapText="1"/>
      <protection/>
    </xf>
    <xf numFmtId="0" fontId="24" fillId="0" borderId="20" xfId="89" applyFont="1" applyBorder="1" applyAlignment="1">
      <alignment vertical="center" wrapText="1"/>
      <protection/>
    </xf>
    <xf numFmtId="0" fontId="24" fillId="0" borderId="20" xfId="89" applyFont="1" applyBorder="1" applyAlignment="1">
      <alignment horizontal="right" vertical="center" wrapText="1"/>
      <protection/>
    </xf>
    <xf numFmtId="2" fontId="24" fillId="55" borderId="22" xfId="89" applyNumberFormat="1" applyFont="1" applyFill="1" applyBorder="1" applyAlignment="1" applyProtection="1">
      <alignment horizontal="right" vertical="center"/>
      <protection locked="0"/>
    </xf>
    <xf numFmtId="2" fontId="24" fillId="55" borderId="20" xfId="89" applyNumberFormat="1" applyFont="1" applyFill="1" applyBorder="1" applyAlignment="1" applyProtection="1">
      <alignment horizontal="right" vertical="center"/>
      <protection/>
    </xf>
    <xf numFmtId="2" fontId="24" fillId="0" borderId="20" xfId="89" applyNumberFormat="1" applyFont="1" applyBorder="1" applyAlignment="1">
      <alignment horizontal="right" vertical="center" wrapText="1"/>
      <protection/>
    </xf>
    <xf numFmtId="0" fontId="36" fillId="0" borderId="20" xfId="89" applyFont="1" applyBorder="1" applyAlignment="1">
      <alignment vertical="center" wrapText="1"/>
      <protection/>
    </xf>
    <xf numFmtId="2" fontId="24" fillId="55" borderId="22" xfId="89" applyNumberFormat="1" applyFont="1" applyFill="1" applyBorder="1" applyAlignment="1" applyProtection="1">
      <alignment horizontal="right" vertical="center"/>
      <protection/>
    </xf>
    <xf numFmtId="0" fontId="30" fillId="0" borderId="20" xfId="89" applyFont="1" applyBorder="1" applyAlignment="1">
      <alignment vertical="center" wrapText="1"/>
      <protection/>
    </xf>
    <xf numFmtId="0" fontId="30" fillId="0" borderId="20" xfId="89" applyFont="1" applyBorder="1" applyAlignment="1">
      <alignment horizontal="right" vertical="center" wrapText="1"/>
      <protection/>
    </xf>
    <xf numFmtId="2" fontId="26" fillId="55" borderId="22" xfId="89" applyNumberFormat="1" applyFont="1" applyFill="1" applyBorder="1" applyAlignment="1" applyProtection="1">
      <alignment horizontal="right" vertical="center"/>
      <protection/>
    </xf>
    <xf numFmtId="2" fontId="26" fillId="55" borderId="22" xfId="89" applyNumberFormat="1" applyFont="1" applyFill="1" applyBorder="1" applyAlignment="1" applyProtection="1">
      <alignment horizontal="right" vertical="center"/>
      <protection locked="0"/>
    </xf>
    <xf numFmtId="2" fontId="25" fillId="0" borderId="20" xfId="89" applyNumberFormat="1" applyFont="1" applyBorder="1" applyAlignment="1">
      <alignment horizontal="right" vertical="center" wrapText="1"/>
      <protection/>
    </xf>
    <xf numFmtId="0" fontId="35" fillId="0" borderId="20" xfId="89" applyFont="1" applyBorder="1" applyAlignment="1">
      <alignment horizontal="center" vertical="center" wrapText="1"/>
      <protection/>
    </xf>
    <xf numFmtId="0" fontId="25" fillId="0" borderId="20" xfId="89" applyFont="1" applyBorder="1" applyAlignment="1">
      <alignment horizontal="right" vertical="center" wrapText="1"/>
      <protection/>
    </xf>
    <xf numFmtId="2" fontId="25" fillId="55" borderId="22" xfId="89" applyNumberFormat="1" applyFont="1" applyFill="1" applyBorder="1" applyAlignment="1" applyProtection="1">
      <alignment horizontal="right" vertical="center"/>
      <protection/>
    </xf>
    <xf numFmtId="2" fontId="25" fillId="55" borderId="20" xfId="89" applyNumberFormat="1" applyFont="1" applyFill="1" applyBorder="1" applyAlignment="1" applyProtection="1">
      <alignment horizontal="right" vertical="center"/>
      <protection/>
    </xf>
    <xf numFmtId="2" fontId="26" fillId="55" borderId="20" xfId="89" applyNumberFormat="1" applyFont="1" applyFill="1" applyBorder="1" applyAlignment="1" applyProtection="1">
      <alignment horizontal="right" vertical="center"/>
      <protection locked="0"/>
    </xf>
    <xf numFmtId="2" fontId="26" fillId="55" borderId="20" xfId="89" applyNumberFormat="1" applyFont="1" applyFill="1" applyBorder="1" applyAlignment="1" applyProtection="1">
      <alignment horizontal="right" vertical="center"/>
      <protection/>
    </xf>
    <xf numFmtId="2" fontId="26" fillId="0" borderId="20" xfId="89" applyNumberFormat="1" applyFont="1" applyBorder="1" applyAlignment="1">
      <alignment horizontal="right" vertical="center" wrapText="1"/>
      <protection/>
    </xf>
    <xf numFmtId="0" fontId="25" fillId="0" borderId="19" xfId="89" applyFont="1" applyBorder="1" applyAlignment="1">
      <alignment wrapText="1"/>
      <protection/>
    </xf>
    <xf numFmtId="0" fontId="25" fillId="0" borderId="19" xfId="89" applyFont="1" applyBorder="1" applyAlignment="1">
      <alignment horizontal="right" vertical="center" wrapText="1"/>
      <protection/>
    </xf>
    <xf numFmtId="2" fontId="25" fillId="55" borderId="20" xfId="89" applyNumberFormat="1" applyFont="1" applyFill="1" applyBorder="1" applyAlignment="1" applyProtection="1">
      <alignment horizontal="right" vertical="center"/>
      <protection locked="0"/>
    </xf>
    <xf numFmtId="2" fontId="24" fillId="0" borderId="20" xfId="89" applyNumberFormat="1" applyFont="1" applyBorder="1" applyAlignment="1" applyProtection="1">
      <alignment horizontal="right" vertical="center"/>
      <protection/>
    </xf>
    <xf numFmtId="2" fontId="24" fillId="0" borderId="20" xfId="89" applyNumberFormat="1" applyFont="1" applyBorder="1" applyAlignment="1" applyProtection="1">
      <alignment horizontal="right" vertical="center" wrapText="1"/>
      <protection/>
    </xf>
    <xf numFmtId="0" fontId="1" fillId="0" borderId="0" xfId="89">
      <alignment/>
      <protection/>
    </xf>
    <xf numFmtId="0" fontId="1" fillId="55" borderId="0" xfId="89" applyFill="1">
      <alignment/>
      <protection/>
    </xf>
    <xf numFmtId="0" fontId="37" fillId="0" borderId="0" xfId="89" applyFont="1">
      <alignment/>
      <protection/>
    </xf>
    <xf numFmtId="0" fontId="21" fillId="0" borderId="0" xfId="89" applyFont="1" applyAlignment="1">
      <alignment horizontal="left"/>
      <protection/>
    </xf>
    <xf numFmtId="0" fontId="21" fillId="0" borderId="0" xfId="89" applyFont="1" applyBorder="1" applyAlignment="1">
      <alignment horizontal="left"/>
      <protection/>
    </xf>
    <xf numFmtId="0" fontId="1" fillId="0" borderId="0" xfId="89" applyAlignment="1">
      <alignment/>
      <protection/>
    </xf>
    <xf numFmtId="212" fontId="25" fillId="55" borderId="18" xfId="89" applyNumberFormat="1" applyFont="1" applyFill="1" applyBorder="1" applyAlignment="1" applyProtection="1">
      <alignment horizontal="right" vertical="center" wrapText="1"/>
      <protection locked="0"/>
    </xf>
    <xf numFmtId="0" fontId="23" fillId="55" borderId="0" xfId="89" applyFont="1" applyFill="1" applyBorder="1" applyAlignment="1">
      <alignment/>
      <protection/>
    </xf>
    <xf numFmtId="0" fontId="24" fillId="55" borderId="0" xfId="89" applyFont="1" applyFill="1">
      <alignment/>
      <protection/>
    </xf>
    <xf numFmtId="0" fontId="26" fillId="55" borderId="0" xfId="89" applyFont="1" applyFill="1" applyBorder="1" applyAlignment="1">
      <alignment horizontal="center" wrapText="1"/>
      <protection/>
    </xf>
    <xf numFmtId="0" fontId="26" fillId="55" borderId="0" xfId="89" applyFont="1" applyFill="1" applyBorder="1" applyAlignment="1">
      <alignment horizontal="center" vertical="top" wrapText="1"/>
      <protection/>
    </xf>
    <xf numFmtId="0" fontId="21" fillId="55" borderId="0" xfId="89" applyFont="1" applyFill="1">
      <alignment/>
      <protection/>
    </xf>
    <xf numFmtId="49" fontId="25" fillId="55" borderId="17" xfId="0" applyNumberFormat="1" applyFont="1" applyFill="1" applyBorder="1" applyAlignment="1" applyProtection="1">
      <alignment horizontal="center" wrapText="1"/>
      <protection/>
    </xf>
    <xf numFmtId="0" fontId="30" fillId="55" borderId="18" xfId="89" applyFont="1" applyFill="1" applyBorder="1" applyAlignment="1">
      <alignment vertical="center" wrapText="1"/>
      <protection/>
    </xf>
    <xf numFmtId="0" fontId="30" fillId="55" borderId="18" xfId="89" applyFont="1" applyFill="1" applyBorder="1" applyAlignment="1">
      <alignment horizontal="center" vertical="center" wrapText="1"/>
      <protection/>
    </xf>
    <xf numFmtId="0" fontId="30" fillId="55" borderId="18" xfId="89" applyFont="1" applyFill="1" applyBorder="1" applyAlignment="1">
      <alignment horizontal="justify" vertical="center" wrapText="1"/>
      <protection/>
    </xf>
    <xf numFmtId="0" fontId="21" fillId="0" borderId="0" xfId="88" applyFont="1">
      <alignment/>
      <protection/>
    </xf>
    <xf numFmtId="0" fontId="22" fillId="0" borderId="0" xfId="88" applyFont="1" applyAlignment="1">
      <alignment vertical="top" wrapText="1"/>
      <protection/>
    </xf>
    <xf numFmtId="0" fontId="23" fillId="0" borderId="0" xfId="88" applyFont="1" applyAlignment="1">
      <alignment/>
      <protection/>
    </xf>
    <xf numFmtId="0" fontId="23" fillId="0" borderId="16" xfId="88" applyFont="1" applyBorder="1" applyAlignment="1">
      <alignment/>
      <protection/>
    </xf>
    <xf numFmtId="0" fontId="23" fillId="0" borderId="0" xfId="88" applyFont="1" applyBorder="1" applyAlignment="1">
      <alignment wrapText="1"/>
      <protection/>
    </xf>
    <xf numFmtId="0" fontId="24" fillId="0" borderId="0" xfId="88" applyFont="1">
      <alignment/>
      <protection/>
    </xf>
    <xf numFmtId="0" fontId="25" fillId="0" borderId="0" xfId="88" applyFont="1" applyAlignment="1">
      <alignment wrapText="1"/>
      <protection/>
    </xf>
    <xf numFmtId="0" fontId="24" fillId="0" borderId="0" xfId="88" applyFont="1" applyAlignment="1">
      <alignment/>
      <protection/>
    </xf>
    <xf numFmtId="0" fontId="25" fillId="0" borderId="0" xfId="88" applyFont="1" applyAlignment="1">
      <alignment horizontal="left" vertical="top" wrapText="1"/>
      <protection/>
    </xf>
    <xf numFmtId="0" fontId="25" fillId="0" borderId="0" xfId="88" applyFont="1" applyBorder="1" applyAlignment="1">
      <alignment vertical="top" wrapText="1"/>
      <protection/>
    </xf>
    <xf numFmtId="1" fontId="25" fillId="55" borderId="16" xfId="88" applyNumberFormat="1" applyFont="1" applyFill="1" applyBorder="1" applyAlignment="1" applyProtection="1">
      <alignment horizontal="center" vertical="top" wrapText="1"/>
      <protection/>
    </xf>
    <xf numFmtId="0" fontId="26" fillId="0" borderId="0" xfId="88" applyFont="1" applyBorder="1" applyAlignment="1">
      <alignment horizontal="left" vertical="top" wrapText="1"/>
      <protection/>
    </xf>
    <xf numFmtId="0" fontId="30" fillId="0" borderId="0" xfId="88" applyFont="1">
      <alignment/>
      <protection/>
    </xf>
    <xf numFmtId="0" fontId="25" fillId="0" borderId="0" xfId="88" applyFont="1" applyAlignment="1">
      <alignment vertical="top" wrapText="1"/>
      <protection/>
    </xf>
    <xf numFmtId="49" fontId="25" fillId="53" borderId="16" xfId="88" applyNumberFormat="1" applyFont="1" applyFill="1" applyBorder="1" applyAlignment="1" applyProtection="1">
      <alignment horizontal="right" wrapText="1"/>
      <protection locked="0"/>
    </xf>
    <xf numFmtId="1" fontId="25" fillId="55" borderId="16" xfId="88" applyNumberFormat="1" applyFont="1" applyFill="1" applyBorder="1" applyAlignment="1" applyProtection="1">
      <alignment horizontal="center" wrapText="1"/>
      <protection/>
    </xf>
    <xf numFmtId="0" fontId="24" fillId="0" borderId="0" xfId="88" applyFont="1" applyAlignment="1">
      <alignment horizontal="justify" vertical="top" wrapText="1"/>
      <protection/>
    </xf>
    <xf numFmtId="0" fontId="24" fillId="0" borderId="18" xfId="88" applyFont="1" applyBorder="1" applyAlignment="1">
      <alignment horizontal="center" vertical="center" wrapText="1"/>
      <protection/>
    </xf>
    <xf numFmtId="0" fontId="25" fillId="0" borderId="18" xfId="88" applyFont="1" applyBorder="1" applyAlignment="1">
      <alignment horizontal="center" wrapText="1"/>
      <protection/>
    </xf>
    <xf numFmtId="0" fontId="25" fillId="0" borderId="18" xfId="88" applyFont="1" applyBorder="1" applyAlignment="1">
      <alignment horizontal="center" vertical="center" wrapText="1"/>
      <protection/>
    </xf>
    <xf numFmtId="49" fontId="25" fillId="0" borderId="18" xfId="88" applyNumberFormat="1" applyFont="1" applyBorder="1" applyAlignment="1">
      <alignment horizontal="center" vertical="center" wrapText="1"/>
      <protection/>
    </xf>
    <xf numFmtId="212" fontId="25" fillId="0" borderId="18" xfId="88" applyNumberFormat="1" applyFont="1" applyBorder="1" applyAlignment="1" applyProtection="1">
      <alignment horizontal="right" vertical="center" wrapText="1"/>
      <protection/>
    </xf>
    <xf numFmtId="0" fontId="25" fillId="0" borderId="18" xfId="88" applyFont="1" applyBorder="1" applyAlignment="1">
      <alignment vertical="center" wrapText="1"/>
      <protection/>
    </xf>
    <xf numFmtId="0" fontId="30" fillId="0" borderId="18" xfId="88" applyFont="1" applyBorder="1" applyAlignment="1">
      <alignment vertical="center" wrapText="1"/>
      <protection/>
    </xf>
    <xf numFmtId="0" fontId="30" fillId="0" borderId="18" xfId="88" applyFont="1" applyBorder="1" applyAlignment="1">
      <alignment horizontal="center" vertical="center" wrapText="1"/>
      <protection/>
    </xf>
    <xf numFmtId="49" fontId="30" fillId="0" borderId="18" xfId="88" applyNumberFormat="1" applyFont="1" applyBorder="1" applyAlignment="1">
      <alignment horizontal="center" vertical="center" wrapText="1"/>
      <protection/>
    </xf>
    <xf numFmtId="212" fontId="30" fillId="55" borderId="18" xfId="88" applyNumberFormat="1" applyFont="1" applyFill="1" applyBorder="1" applyAlignment="1" applyProtection="1">
      <alignment horizontal="right" vertical="center" wrapText="1"/>
      <protection/>
    </xf>
    <xf numFmtId="212" fontId="30" fillId="55" borderId="18" xfId="88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88" applyFont="1" applyBorder="1" applyAlignment="1">
      <alignment vertical="center" wrapText="1"/>
      <protection/>
    </xf>
    <xf numFmtId="49" fontId="24" fillId="0" borderId="18" xfId="88" applyNumberFormat="1" applyFont="1" applyBorder="1" applyAlignment="1">
      <alignment horizontal="center" vertical="center" wrapText="1"/>
      <protection/>
    </xf>
    <xf numFmtId="212" fontId="24" fillId="55" borderId="18" xfId="88" applyNumberFormat="1" applyFont="1" applyFill="1" applyBorder="1" applyAlignment="1" applyProtection="1">
      <alignment horizontal="right" vertical="center" wrapText="1"/>
      <protection locked="0"/>
    </xf>
    <xf numFmtId="212" fontId="24" fillId="55" borderId="18" xfId="88" applyNumberFormat="1" applyFont="1" applyFill="1" applyBorder="1" applyAlignment="1" applyProtection="1">
      <alignment horizontal="right" vertical="center" wrapText="1"/>
      <protection/>
    </xf>
    <xf numFmtId="0" fontId="30" fillId="0" borderId="18" xfId="88" applyFont="1" applyBorder="1" applyAlignment="1">
      <alignment horizontal="justify" vertical="center" wrapText="1"/>
      <protection/>
    </xf>
    <xf numFmtId="0" fontId="25" fillId="0" borderId="18" xfId="88" applyFont="1" applyBorder="1" applyAlignment="1">
      <alignment horizontal="justify" vertical="center" wrapText="1"/>
      <protection/>
    </xf>
    <xf numFmtId="212" fontId="25" fillId="55" borderId="18" xfId="88" applyNumberFormat="1" applyFont="1" applyFill="1" applyBorder="1" applyAlignment="1" applyProtection="1">
      <alignment horizontal="right" vertical="center" wrapText="1"/>
      <protection/>
    </xf>
    <xf numFmtId="0" fontId="24" fillId="0" borderId="18" xfId="88" applyFont="1" applyBorder="1" applyAlignment="1">
      <alignment horizontal="justify" vertical="center" wrapText="1"/>
      <protection/>
    </xf>
    <xf numFmtId="0" fontId="33" fillId="0" borderId="18" xfId="88" applyFont="1" applyBorder="1" applyAlignment="1">
      <alignment vertical="center" wrapText="1"/>
      <protection/>
    </xf>
    <xf numFmtId="0" fontId="34" fillId="0" borderId="18" xfId="88" applyFont="1" applyBorder="1" applyAlignment="1">
      <alignment vertical="center" wrapText="1"/>
      <protection/>
    </xf>
    <xf numFmtId="212" fontId="30" fillId="55" borderId="18" xfId="88" applyNumberFormat="1" applyFont="1" applyFill="1" applyBorder="1" applyAlignment="1" applyProtection="1">
      <alignment horizontal="right" vertical="center"/>
      <protection locked="0"/>
    </xf>
    <xf numFmtId="212" fontId="30" fillId="55" borderId="18" xfId="88" applyNumberFormat="1" applyFont="1" applyFill="1" applyBorder="1" applyAlignment="1" applyProtection="1">
      <alignment horizontal="right" vertical="center"/>
      <protection/>
    </xf>
    <xf numFmtId="212" fontId="25" fillId="55" borderId="18" xfId="88" applyNumberFormat="1" applyFont="1" applyFill="1" applyBorder="1" applyAlignment="1" applyProtection="1">
      <alignment horizontal="right" vertical="center"/>
      <protection/>
    </xf>
    <xf numFmtId="212" fontId="25" fillId="55" borderId="18" xfId="88" applyNumberFormat="1" applyFont="1" applyFill="1" applyBorder="1" applyAlignment="1" applyProtection="1">
      <alignment horizontal="right" vertical="center"/>
      <protection locked="0"/>
    </xf>
    <xf numFmtId="212" fontId="30" fillId="0" borderId="18" xfId="88" applyNumberFormat="1" applyFont="1" applyBorder="1" applyAlignment="1" applyProtection="1">
      <alignment horizontal="right" vertical="center"/>
      <protection/>
    </xf>
    <xf numFmtId="212" fontId="24" fillId="55" borderId="18" xfId="88" applyNumberFormat="1" applyFont="1" applyFill="1" applyBorder="1" applyAlignment="1" applyProtection="1">
      <alignment horizontal="right" vertical="center"/>
      <protection locked="0"/>
    </xf>
    <xf numFmtId="212" fontId="24" fillId="55" borderId="18" xfId="88" applyNumberFormat="1" applyFont="1" applyFill="1" applyBorder="1" applyAlignment="1" applyProtection="1">
      <alignment horizontal="right" vertical="center"/>
      <protection/>
    </xf>
    <xf numFmtId="0" fontId="27" fillId="0" borderId="18" xfId="88" applyFont="1" applyBorder="1" applyAlignment="1">
      <alignment vertical="center" wrapText="1"/>
      <protection/>
    </xf>
    <xf numFmtId="212" fontId="26" fillId="55" borderId="18" xfId="88" applyNumberFormat="1" applyFont="1" applyFill="1" applyBorder="1" applyAlignment="1" applyProtection="1">
      <alignment horizontal="right" vertical="center"/>
      <protection locked="0"/>
    </xf>
    <xf numFmtId="212" fontId="26" fillId="55" borderId="18" xfId="88" applyNumberFormat="1" applyFont="1" applyFill="1" applyBorder="1" applyAlignment="1" applyProtection="1">
      <alignment horizontal="right" vertical="center"/>
      <protection/>
    </xf>
    <xf numFmtId="0" fontId="40" fillId="0" borderId="18" xfId="88" applyFont="1" applyBorder="1" applyAlignment="1">
      <alignment vertical="center" wrapText="1"/>
      <protection/>
    </xf>
    <xf numFmtId="212" fontId="24" fillId="0" borderId="18" xfId="88" applyNumberFormat="1" applyFont="1" applyBorder="1" applyAlignment="1" applyProtection="1">
      <alignment horizontal="right" vertical="center"/>
      <protection locked="0"/>
    </xf>
    <xf numFmtId="0" fontId="30" fillId="0" borderId="19" xfId="88" applyFont="1" applyBorder="1" applyAlignment="1">
      <alignment vertical="center" wrapText="1"/>
      <protection/>
    </xf>
    <xf numFmtId="0" fontId="30" fillId="0" borderId="19" xfId="88" applyFont="1" applyBorder="1" applyAlignment="1">
      <alignment horizontal="center" vertical="center" wrapText="1"/>
      <protection/>
    </xf>
    <xf numFmtId="0" fontId="30" fillId="0" borderId="19" xfId="88" applyFont="1" applyBorder="1">
      <alignment/>
      <protection/>
    </xf>
    <xf numFmtId="2" fontId="30" fillId="0" borderId="19" xfId="88" applyNumberFormat="1" applyFont="1" applyBorder="1" applyAlignment="1" applyProtection="1">
      <alignment horizontal="right" vertical="center"/>
      <protection/>
    </xf>
    <xf numFmtId="2" fontId="30" fillId="55" borderId="19" xfId="88" applyNumberFormat="1" applyFont="1" applyFill="1" applyBorder="1" applyAlignment="1" applyProtection="1">
      <alignment horizontal="right" vertical="center"/>
      <protection/>
    </xf>
    <xf numFmtId="2" fontId="30" fillId="0" borderId="19" xfId="88" applyNumberFormat="1" applyFont="1" applyBorder="1" applyAlignment="1" applyProtection="1">
      <alignment horizontal="right" vertical="center" wrapText="1"/>
      <protection locked="0"/>
    </xf>
    <xf numFmtId="0" fontId="24" fillId="0" borderId="20" xfId="88" applyFont="1" applyBorder="1" applyAlignment="1">
      <alignment vertical="center" wrapText="1"/>
      <protection/>
    </xf>
    <xf numFmtId="0" fontId="24" fillId="0" borderId="20" xfId="88" applyFont="1" applyBorder="1" applyAlignment="1">
      <alignment horizontal="center" vertical="center" wrapText="1"/>
      <protection/>
    </xf>
    <xf numFmtId="0" fontId="24" fillId="0" borderId="20" xfId="88" applyFont="1" applyBorder="1">
      <alignment/>
      <protection/>
    </xf>
    <xf numFmtId="2" fontId="24" fillId="0" borderId="20" xfId="88" applyNumberFormat="1" applyFont="1" applyBorder="1" applyAlignment="1" applyProtection="1">
      <alignment horizontal="right" vertical="center"/>
      <protection locked="0"/>
    </xf>
    <xf numFmtId="2" fontId="24" fillId="55" borderId="20" xfId="88" applyNumberFormat="1" applyFont="1" applyFill="1" applyBorder="1" applyAlignment="1" applyProtection="1">
      <alignment horizontal="right" vertical="center"/>
      <protection locked="0"/>
    </xf>
    <xf numFmtId="2" fontId="24" fillId="0" borderId="20" xfId="88" applyNumberFormat="1" applyFont="1" applyBorder="1" applyAlignment="1" applyProtection="1">
      <alignment horizontal="right" vertical="center" wrapText="1"/>
      <protection locked="0"/>
    </xf>
    <xf numFmtId="0" fontId="35" fillId="0" borderId="20" xfId="88" applyFont="1" applyBorder="1" applyAlignment="1">
      <alignment horizontal="center" vertical="center" wrapText="1"/>
      <protection/>
    </xf>
    <xf numFmtId="0" fontId="25" fillId="0" borderId="20" xfId="88" applyFont="1" applyBorder="1" applyAlignment="1">
      <alignment horizontal="center" vertical="center" wrapText="1"/>
      <protection/>
    </xf>
    <xf numFmtId="0" fontId="25" fillId="0" borderId="20" xfId="88" applyFont="1" applyBorder="1">
      <alignment/>
      <protection/>
    </xf>
    <xf numFmtId="2" fontId="25" fillId="0" borderId="20" xfId="88" applyNumberFormat="1" applyFont="1" applyBorder="1" applyAlignment="1" applyProtection="1">
      <alignment horizontal="right" vertical="center"/>
      <protection/>
    </xf>
    <xf numFmtId="2" fontId="25" fillId="55" borderId="20" xfId="88" applyNumberFormat="1" applyFont="1" applyFill="1" applyBorder="1" applyAlignment="1" applyProtection="1">
      <alignment horizontal="right" vertical="center"/>
      <protection/>
    </xf>
    <xf numFmtId="2" fontId="25" fillId="0" borderId="20" xfId="88" applyNumberFormat="1" applyFont="1" applyBorder="1" applyAlignment="1" applyProtection="1">
      <alignment horizontal="right" vertical="center" wrapText="1"/>
      <protection locked="0"/>
    </xf>
    <xf numFmtId="0" fontId="30" fillId="0" borderId="20" xfId="88" applyFont="1" applyBorder="1" applyAlignment="1">
      <alignment vertical="center" wrapText="1"/>
      <protection/>
    </xf>
    <xf numFmtId="0" fontId="30" fillId="0" borderId="20" xfId="88" applyFont="1" applyBorder="1" applyAlignment="1">
      <alignment horizontal="center" vertical="center" wrapText="1"/>
      <protection/>
    </xf>
    <xf numFmtId="2" fontId="30" fillId="0" borderId="20" xfId="88" applyNumberFormat="1" applyFont="1" applyBorder="1" applyAlignment="1" applyProtection="1">
      <alignment horizontal="right" vertical="center"/>
      <protection locked="0"/>
    </xf>
    <xf numFmtId="2" fontId="30" fillId="55" borderId="20" xfId="88" applyNumberFormat="1" applyFont="1" applyFill="1" applyBorder="1" applyAlignment="1" applyProtection="1">
      <alignment horizontal="right" vertical="center"/>
      <protection locked="0"/>
    </xf>
    <xf numFmtId="2" fontId="30" fillId="0" borderId="20" xfId="88" applyNumberFormat="1" applyFont="1" applyBorder="1" applyAlignment="1" applyProtection="1">
      <alignment horizontal="right" vertical="center" wrapText="1"/>
      <protection locked="0"/>
    </xf>
    <xf numFmtId="0" fontId="25" fillId="0" borderId="19" xfId="88" applyFont="1" applyBorder="1" applyAlignment="1">
      <alignment wrapText="1"/>
      <protection/>
    </xf>
    <xf numFmtId="0" fontId="25" fillId="0" borderId="19" xfId="88" applyFont="1" applyBorder="1" applyAlignment="1">
      <alignment horizontal="center" wrapText="1"/>
      <protection/>
    </xf>
    <xf numFmtId="0" fontId="24" fillId="0" borderId="20" xfId="88" applyFont="1" applyBorder="1" applyAlignment="1">
      <alignment horizontal="right" vertical="center"/>
      <protection/>
    </xf>
    <xf numFmtId="2" fontId="25" fillId="55" borderId="20" xfId="88" applyNumberFormat="1" applyFont="1" applyFill="1" applyBorder="1" applyAlignment="1" applyProtection="1">
      <alignment horizontal="right" vertical="center"/>
      <protection locked="0"/>
    </xf>
    <xf numFmtId="0" fontId="39" fillId="0" borderId="0" xfId="88" applyFont="1" applyBorder="1" applyAlignment="1">
      <alignment vertical="center" wrapText="1"/>
      <protection/>
    </xf>
    <xf numFmtId="0" fontId="25" fillId="0" borderId="0" xfId="88" applyFont="1" applyBorder="1" applyAlignment="1">
      <alignment horizontal="center" vertical="center" wrapText="1"/>
      <protection/>
    </xf>
    <xf numFmtId="0" fontId="25" fillId="0" borderId="0" xfId="88" applyFont="1" applyBorder="1" applyAlignment="1">
      <alignment vertical="center"/>
      <protection/>
    </xf>
    <xf numFmtId="0" fontId="24" fillId="0" borderId="0" xfId="88" applyFont="1" applyBorder="1" applyAlignment="1">
      <alignment horizontal="right" vertical="center"/>
      <protection/>
    </xf>
    <xf numFmtId="0" fontId="24" fillId="55" borderId="0" xfId="88" applyFont="1" applyFill="1" applyBorder="1" applyAlignment="1" applyProtection="1">
      <alignment horizontal="right" vertical="center"/>
      <protection locked="0"/>
    </xf>
    <xf numFmtId="0" fontId="25" fillId="0" borderId="0" xfId="88" applyFont="1" applyBorder="1" applyAlignment="1">
      <alignment vertical="center" wrapText="1"/>
      <protection/>
    </xf>
    <xf numFmtId="0" fontId="24" fillId="55" borderId="0" xfId="88" applyFont="1" applyFill="1" applyBorder="1" applyAlignment="1">
      <alignment horizontal="right" vertical="center"/>
      <protection/>
    </xf>
    <xf numFmtId="0" fontId="1" fillId="0" borderId="0" xfId="88">
      <alignment/>
      <protection/>
    </xf>
    <xf numFmtId="2" fontId="24" fillId="0" borderId="0" xfId="89" applyNumberFormat="1" applyFont="1">
      <alignment/>
      <protection/>
    </xf>
    <xf numFmtId="0" fontId="23" fillId="0" borderId="0" xfId="89" applyFont="1" applyBorder="1" applyAlignment="1">
      <alignment/>
      <protection/>
    </xf>
    <xf numFmtId="0" fontId="26" fillId="0" borderId="0" xfId="89" applyFont="1" applyBorder="1" applyAlignment="1">
      <alignment horizontal="center" wrapText="1"/>
      <protection/>
    </xf>
    <xf numFmtId="0" fontId="26" fillId="0" borderId="0" xfId="89" applyFont="1" applyBorder="1" applyAlignment="1">
      <alignment horizontal="center" vertical="top" wrapText="1"/>
      <protection/>
    </xf>
    <xf numFmtId="0" fontId="24" fillId="0" borderId="23" xfId="89" applyFont="1" applyBorder="1">
      <alignment/>
      <protection/>
    </xf>
    <xf numFmtId="0" fontId="24" fillId="0" borderId="0" xfId="89" applyFont="1" applyBorder="1">
      <alignment/>
      <protection/>
    </xf>
    <xf numFmtId="0" fontId="28" fillId="0" borderId="0" xfId="87" applyFont="1" applyBorder="1" applyAlignment="1">
      <alignment wrapText="1"/>
      <protection/>
    </xf>
    <xf numFmtId="212" fontId="24" fillId="56" borderId="18" xfId="89" applyNumberFormat="1" applyFont="1" applyFill="1" applyBorder="1" applyAlignment="1" applyProtection="1">
      <alignment horizontal="right" vertical="center" wrapText="1"/>
      <protection locked="0"/>
    </xf>
    <xf numFmtId="212" fontId="30" fillId="56" borderId="18" xfId="89" applyNumberFormat="1" applyFont="1" applyFill="1" applyBorder="1" applyAlignment="1" applyProtection="1">
      <alignment horizontal="right" vertical="center" wrapText="1"/>
      <protection locked="0"/>
    </xf>
    <xf numFmtId="212" fontId="24" fillId="0" borderId="18" xfId="89" applyNumberFormat="1" applyFont="1" applyFill="1" applyBorder="1" applyAlignment="1" applyProtection="1">
      <alignment horizontal="right" vertical="center" wrapText="1"/>
      <protection locked="0"/>
    </xf>
    <xf numFmtId="212" fontId="24" fillId="14" borderId="18" xfId="89" applyNumberFormat="1" applyFont="1" applyFill="1" applyBorder="1" applyAlignment="1" applyProtection="1">
      <alignment horizontal="right" vertical="center" wrapText="1"/>
      <protection locked="0"/>
    </xf>
    <xf numFmtId="212" fontId="30" fillId="14" borderId="18" xfId="89" applyNumberFormat="1" applyFont="1" applyFill="1" applyBorder="1" applyAlignment="1" applyProtection="1">
      <alignment horizontal="right" vertical="center" wrapText="1"/>
      <protection locked="0"/>
    </xf>
    <xf numFmtId="212" fontId="24" fillId="50" borderId="18" xfId="89" applyNumberFormat="1" applyFont="1" applyFill="1" applyBorder="1" applyAlignment="1" applyProtection="1">
      <alignment horizontal="right" vertical="center" wrapText="1"/>
      <protection locked="0"/>
    </xf>
    <xf numFmtId="212" fontId="30" fillId="50" borderId="18" xfId="89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89" applyFont="1" applyFill="1" applyBorder="1" applyAlignment="1">
      <alignment vertical="center" wrapText="1"/>
      <protection/>
    </xf>
    <xf numFmtId="0" fontId="24" fillId="0" borderId="18" xfId="89" applyFont="1" applyFill="1" applyBorder="1" applyAlignment="1">
      <alignment horizontal="center" vertical="center" wrapText="1"/>
      <protection/>
    </xf>
    <xf numFmtId="49" fontId="24" fillId="0" borderId="18" xfId="89" applyNumberFormat="1" applyFont="1" applyFill="1" applyBorder="1" applyAlignment="1">
      <alignment horizontal="center" vertical="center" wrapText="1"/>
      <protection/>
    </xf>
    <xf numFmtId="212" fontId="24" fillId="0" borderId="18" xfId="89" applyNumberFormat="1" applyFont="1" applyFill="1" applyBorder="1" applyAlignment="1" applyProtection="1">
      <alignment horizontal="right" vertical="center" wrapText="1"/>
      <protection/>
    </xf>
    <xf numFmtId="212" fontId="25" fillId="0" borderId="18" xfId="89" applyNumberFormat="1" applyFont="1" applyFill="1" applyBorder="1" applyAlignment="1" applyProtection="1">
      <alignment horizontal="right" vertical="center" wrapText="1"/>
      <protection/>
    </xf>
    <xf numFmtId="212" fontId="30" fillId="0" borderId="18" xfId="89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89" applyNumberFormat="1" applyFont="1" applyFill="1">
      <alignment/>
      <protection/>
    </xf>
    <xf numFmtId="0" fontId="24" fillId="0" borderId="0" xfId="89" applyFont="1" applyFill="1">
      <alignment/>
      <protection/>
    </xf>
    <xf numFmtId="0" fontId="30" fillId="0" borderId="18" xfId="89" applyFont="1" applyFill="1" applyBorder="1" applyAlignment="1">
      <alignment horizontal="justify" vertical="center" wrapText="1"/>
      <protection/>
    </xf>
    <xf numFmtId="0" fontId="30" fillId="0" borderId="18" xfId="89" applyFont="1" applyFill="1" applyBorder="1" applyAlignment="1">
      <alignment horizontal="center" vertical="center" wrapText="1"/>
      <protection/>
    </xf>
    <xf numFmtId="49" fontId="30" fillId="0" borderId="18" xfId="89" applyNumberFormat="1" applyFont="1" applyFill="1" applyBorder="1" applyAlignment="1">
      <alignment horizontal="center" vertical="center" wrapText="1"/>
      <protection/>
    </xf>
    <xf numFmtId="212" fontId="30" fillId="4" borderId="18" xfId="89" applyNumberFormat="1" applyFont="1" applyFill="1" applyBorder="1" applyAlignment="1" applyProtection="1">
      <alignment horizontal="right" vertical="center" wrapText="1"/>
      <protection locked="0"/>
    </xf>
    <xf numFmtId="212" fontId="30" fillId="4" borderId="18" xfId="89" applyNumberFormat="1" applyFont="1" applyFill="1" applyBorder="1" applyAlignment="1" applyProtection="1">
      <alignment horizontal="right" vertical="center"/>
      <protection locked="0"/>
    </xf>
    <xf numFmtId="212" fontId="30" fillId="0" borderId="18" xfId="89" applyNumberFormat="1" applyFont="1" applyFill="1" applyBorder="1" applyAlignment="1" applyProtection="1">
      <alignment horizontal="right" vertical="center"/>
      <protection/>
    </xf>
    <xf numFmtId="212" fontId="30" fillId="4" borderId="18" xfId="88" applyNumberFormat="1" applyFont="1" applyFill="1" applyBorder="1" applyAlignment="1" applyProtection="1">
      <alignment horizontal="right" vertical="center"/>
      <protection locked="0"/>
    </xf>
    <xf numFmtId="212" fontId="24" fillId="4" borderId="18" xfId="88" applyNumberFormat="1" applyFont="1" applyFill="1" applyBorder="1" applyAlignment="1" applyProtection="1">
      <alignment horizontal="right" vertical="center"/>
      <protection locked="0"/>
    </xf>
    <xf numFmtId="212" fontId="30" fillId="0" borderId="18" xfId="88" applyNumberFormat="1" applyFont="1" applyFill="1" applyBorder="1" applyAlignment="1" applyProtection="1">
      <alignment horizontal="right" vertical="center"/>
      <protection locked="0"/>
    </xf>
    <xf numFmtId="212" fontId="30" fillId="0" borderId="18" xfId="88" applyNumberFormat="1" applyFont="1" applyFill="1" applyBorder="1" applyAlignment="1" applyProtection="1">
      <alignment horizontal="right" vertical="center"/>
      <protection/>
    </xf>
    <xf numFmtId="212" fontId="24" fillId="4" borderId="18" xfId="89" applyNumberFormat="1" applyFont="1" applyFill="1" applyBorder="1" applyAlignment="1" applyProtection="1">
      <alignment horizontal="right" vertical="center" wrapText="1"/>
      <protection locked="0"/>
    </xf>
    <xf numFmtId="212" fontId="25" fillId="4" borderId="18" xfId="89" applyNumberFormat="1" applyFont="1" applyFill="1" applyBorder="1" applyAlignment="1" applyProtection="1">
      <alignment horizontal="right" vertical="center"/>
      <protection locked="0"/>
    </xf>
    <xf numFmtId="0" fontId="28" fillId="0" borderId="17" xfId="87" applyFont="1" applyBorder="1" applyAlignment="1">
      <alignment wrapText="1"/>
      <protection/>
    </xf>
    <xf numFmtId="0" fontId="21" fillId="0" borderId="0" xfId="89" applyFont="1" applyBorder="1" applyAlignment="1">
      <alignment/>
      <protection/>
    </xf>
    <xf numFmtId="0" fontId="1" fillId="0" borderId="0" xfId="88" applyBorder="1">
      <alignment/>
      <protection/>
    </xf>
    <xf numFmtId="2" fontId="22" fillId="0" borderId="0" xfId="89" applyNumberFormat="1" applyFont="1" applyFill="1" applyBorder="1" applyAlignment="1" applyProtection="1">
      <alignment vertical="top"/>
      <protection locked="0"/>
    </xf>
    <xf numFmtId="0" fontId="21" fillId="0" borderId="0" xfId="89" applyFont="1" applyBorder="1">
      <alignment/>
      <protection/>
    </xf>
    <xf numFmtId="0" fontId="0" fillId="0" borderId="0" xfId="0" applyBorder="1" applyAlignment="1">
      <alignment/>
    </xf>
    <xf numFmtId="0" fontId="38" fillId="0" borderId="24" xfId="89" applyFont="1" applyBorder="1" applyAlignment="1">
      <alignment horizontal="center" vertical="top"/>
      <protection/>
    </xf>
    <xf numFmtId="0" fontId="21" fillId="0" borderId="16" xfId="89" applyFont="1" applyBorder="1" applyAlignment="1">
      <alignment horizontal="center"/>
      <protection/>
    </xf>
    <xf numFmtId="2" fontId="22" fillId="0" borderId="24" xfId="89" applyNumberFormat="1" applyFont="1" applyFill="1" applyBorder="1" applyAlignment="1" applyProtection="1">
      <alignment horizontal="center" vertical="top"/>
      <protection locked="0"/>
    </xf>
    <xf numFmtId="0" fontId="37" fillId="55" borderId="16" xfId="89" applyFont="1" applyFill="1" applyBorder="1" applyAlignment="1">
      <alignment horizontal="center"/>
      <protection/>
    </xf>
    <xf numFmtId="0" fontId="37" fillId="0" borderId="16" xfId="89" applyFont="1" applyBorder="1" applyAlignment="1">
      <alignment horizontal="center"/>
      <protection/>
    </xf>
    <xf numFmtId="0" fontId="23" fillId="0" borderId="0" xfId="89" applyFont="1" applyAlignment="1">
      <alignment horizontal="center"/>
      <protection/>
    </xf>
    <xf numFmtId="3" fontId="28" fillId="0" borderId="17" xfId="87" applyNumberFormat="1" applyFont="1" applyBorder="1" applyAlignment="1">
      <alignment horizontal="left" wrapText="1"/>
      <protection/>
    </xf>
    <xf numFmtId="0" fontId="28" fillId="0" borderId="17" xfId="87" applyFont="1" applyBorder="1" applyAlignment="1">
      <alignment horizontal="left" wrapText="1"/>
      <protection/>
    </xf>
    <xf numFmtId="0" fontId="28" fillId="0" borderId="17" xfId="88" applyFont="1" applyBorder="1" applyAlignment="1">
      <alignment horizontal="left" wrapText="1"/>
      <protection/>
    </xf>
    <xf numFmtId="0" fontId="22" fillId="0" borderId="18" xfId="88" applyFont="1" applyBorder="1" applyAlignment="1">
      <alignment horizontal="center" vertical="center" wrapText="1"/>
      <protection/>
    </xf>
    <xf numFmtId="0" fontId="27" fillId="0" borderId="20" xfId="88" applyFont="1" applyBorder="1" applyAlignment="1">
      <alignment horizontal="center" vertical="center" wrapText="1"/>
      <protection/>
    </xf>
    <xf numFmtId="0" fontId="31" fillId="0" borderId="18" xfId="88" applyFont="1" applyBorder="1" applyAlignment="1">
      <alignment horizontal="center" wrapText="1"/>
      <protection/>
    </xf>
    <xf numFmtId="0" fontId="26" fillId="0" borderId="17" xfId="88" applyFont="1" applyBorder="1" applyAlignment="1">
      <alignment horizontal="left" vertical="top" wrapText="1"/>
      <protection/>
    </xf>
    <xf numFmtId="0" fontId="31" fillId="0" borderId="18" xfId="88" applyFont="1" applyBorder="1" applyAlignment="1">
      <alignment horizontal="center" vertical="center" wrapText="1"/>
      <protection/>
    </xf>
    <xf numFmtId="0" fontId="25" fillId="0" borderId="0" xfId="88" applyFont="1" applyAlignment="1">
      <alignment horizontal="left" wrapText="1"/>
      <protection/>
    </xf>
    <xf numFmtId="0" fontId="28" fillId="0" borderId="16" xfId="88" applyFont="1" applyBorder="1" applyAlignment="1">
      <alignment horizontal="left" wrapText="1"/>
      <protection/>
    </xf>
    <xf numFmtId="0" fontId="24" fillId="0" borderId="18" xfId="88" applyFont="1" applyBorder="1" applyAlignment="1">
      <alignment horizontal="center" vertical="center" wrapText="1"/>
      <protection/>
    </xf>
    <xf numFmtId="0" fontId="22" fillId="0" borderId="0" xfId="88" applyFont="1" applyAlignment="1">
      <alignment horizontal="left" vertical="top" wrapText="1"/>
      <protection/>
    </xf>
    <xf numFmtId="0" fontId="25" fillId="0" borderId="0" xfId="88" applyFont="1" applyAlignment="1">
      <alignment horizontal="left" vertical="top" wrapText="1"/>
      <protection/>
    </xf>
    <xf numFmtId="0" fontId="26" fillId="0" borderId="17" xfId="88" applyFont="1" applyBorder="1" applyAlignment="1">
      <alignment horizontal="center" vertical="top" wrapText="1"/>
      <protection/>
    </xf>
    <xf numFmtId="0" fontId="23" fillId="0" borderId="0" xfId="88" applyFont="1" applyAlignment="1">
      <alignment horizontal="center"/>
      <protection/>
    </xf>
    <xf numFmtId="0" fontId="26" fillId="0" borderId="16" xfId="88" applyFont="1" applyBorder="1" applyAlignment="1">
      <alignment horizontal="center" wrapText="1"/>
      <protection/>
    </xf>
    <xf numFmtId="0" fontId="23" fillId="0" borderId="0" xfId="88" applyFont="1" applyAlignment="1">
      <alignment horizontal="right"/>
      <protection/>
    </xf>
    <xf numFmtId="0" fontId="24" fillId="0" borderId="16" xfId="88" applyFont="1" applyBorder="1" applyAlignment="1">
      <alignment horizontal="center"/>
      <protection/>
    </xf>
    <xf numFmtId="0" fontId="27" fillId="0" borderId="20" xfId="88" applyFont="1" applyBorder="1" applyAlignment="1">
      <alignment horizontal="center" wrapText="1"/>
      <protection/>
    </xf>
    <xf numFmtId="2" fontId="22" fillId="0" borderId="0" xfId="89" applyNumberFormat="1" applyFont="1" applyFill="1" applyBorder="1" applyAlignment="1" applyProtection="1">
      <alignment horizontal="center" vertical="top"/>
      <protection locked="0"/>
    </xf>
    <xf numFmtId="0" fontId="21" fillId="0" borderId="16" xfId="89" applyFont="1" applyBorder="1" applyAlignment="1">
      <alignment horizontal="left"/>
      <protection/>
    </xf>
    <xf numFmtId="0" fontId="28" fillId="0" borderId="22" xfId="87" applyFont="1" applyBorder="1" applyAlignment="1">
      <alignment horizontal="left" wrapText="1"/>
      <protection/>
    </xf>
    <xf numFmtId="0" fontId="27" fillId="0" borderId="20" xfId="87" applyFont="1" applyBorder="1" applyAlignment="1">
      <alignment horizontal="center" vertical="center" wrapText="1"/>
      <protection/>
    </xf>
    <xf numFmtId="0" fontId="31" fillId="0" borderId="18" xfId="87" applyFont="1" applyBorder="1" applyAlignment="1">
      <alignment horizontal="center" vertical="center" wrapText="1"/>
      <protection/>
    </xf>
    <xf numFmtId="0" fontId="22" fillId="0" borderId="18" xfId="87" applyFont="1" applyBorder="1" applyAlignment="1">
      <alignment horizontal="center" vertical="center" wrapText="1"/>
      <protection/>
    </xf>
    <xf numFmtId="0" fontId="24" fillId="0" borderId="0" xfId="87" applyFont="1" applyAlignment="1">
      <alignment horizontal="left"/>
      <protection/>
    </xf>
    <xf numFmtId="0" fontId="28" fillId="0" borderId="16" xfId="87" applyFont="1" applyBorder="1" applyAlignment="1">
      <alignment horizontal="left" wrapText="1"/>
      <protection/>
    </xf>
    <xf numFmtId="0" fontId="26" fillId="0" borderId="17" xfId="87" applyFont="1" applyBorder="1" applyAlignment="1">
      <alignment horizontal="center" vertical="top" wrapText="1"/>
      <protection/>
    </xf>
    <xf numFmtId="0" fontId="25" fillId="0" borderId="0" xfId="87" applyFont="1" applyAlignment="1">
      <alignment horizontal="left" wrapText="1"/>
      <protection/>
    </xf>
    <xf numFmtId="0" fontId="24" fillId="0" borderId="18" xfId="87" applyFont="1" applyBorder="1" applyAlignment="1">
      <alignment horizontal="center" vertical="center" wrapText="1"/>
      <protection/>
    </xf>
    <xf numFmtId="1" fontId="25" fillId="55" borderId="17" xfId="87" applyNumberFormat="1" applyFont="1" applyFill="1" applyBorder="1" applyAlignment="1" applyProtection="1">
      <alignment horizontal="center" vertical="top" wrapText="1"/>
      <protection/>
    </xf>
    <xf numFmtId="0" fontId="22" fillId="0" borderId="0" xfId="87" applyFont="1" applyAlignment="1">
      <alignment horizontal="left" vertical="top" wrapText="1"/>
      <protection/>
    </xf>
    <xf numFmtId="0" fontId="23" fillId="0" borderId="0" xfId="87" applyFont="1" applyAlignment="1">
      <alignment horizontal="center"/>
      <protection/>
    </xf>
    <xf numFmtId="0" fontId="27" fillId="0" borderId="20" xfId="0" applyFont="1" applyBorder="1" applyAlignment="1">
      <alignment horizontal="center" wrapText="1"/>
    </xf>
    <xf numFmtId="0" fontId="23" fillId="0" borderId="0" xfId="87" applyFont="1" applyAlignment="1">
      <alignment horizontal="right"/>
      <protection/>
    </xf>
    <xf numFmtId="0" fontId="24" fillId="0" borderId="16" xfId="87" applyFont="1" applyBorder="1" applyAlignment="1">
      <alignment horizontal="center"/>
      <protection/>
    </xf>
    <xf numFmtId="0" fontId="26" fillId="0" borderId="16" xfId="87" applyFont="1" applyBorder="1" applyAlignment="1">
      <alignment horizontal="center" wrapText="1"/>
      <protection/>
    </xf>
    <xf numFmtId="49" fontId="25" fillId="2" borderId="17" xfId="87" applyNumberFormat="1" applyFont="1" applyFill="1" applyBorder="1" applyAlignment="1" applyProtection="1">
      <alignment horizontal="center" wrapText="1"/>
      <protection locked="0"/>
    </xf>
    <xf numFmtId="0" fontId="24" fillId="0" borderId="16" xfId="87" applyFont="1" applyBorder="1" applyAlignment="1">
      <alignment horizontal="left"/>
      <protection/>
    </xf>
    <xf numFmtId="49" fontId="25" fillId="55" borderId="17" xfId="87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7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4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8" fillId="0" borderId="16" xfId="89" applyFont="1" applyBorder="1" applyAlignment="1">
      <alignment horizontal="center"/>
      <protection/>
    </xf>
    <xf numFmtId="0" fontId="25" fillId="0" borderId="0" xfId="89" applyFont="1" applyAlignment="1">
      <alignment horizontal="left" wrapText="1"/>
      <protection/>
    </xf>
    <xf numFmtId="0" fontId="28" fillId="0" borderId="16" xfId="89" applyFont="1" applyBorder="1" applyAlignment="1">
      <alignment horizontal="left" wrapText="1"/>
      <protection/>
    </xf>
    <xf numFmtId="0" fontId="26" fillId="0" borderId="17" xfId="89" applyFont="1" applyBorder="1" applyAlignment="1">
      <alignment horizontal="center" vertical="top" wrapText="1"/>
      <protection/>
    </xf>
    <xf numFmtId="0" fontId="26" fillId="0" borderId="17" xfId="89" applyFont="1" applyBorder="1" applyAlignment="1">
      <alignment horizontal="center" wrapText="1"/>
      <protection/>
    </xf>
    <xf numFmtId="0" fontId="28" fillId="0" borderId="17" xfId="89" applyFont="1" applyBorder="1" applyAlignment="1">
      <alignment horizontal="center" wrapText="1"/>
      <protection/>
    </xf>
    <xf numFmtId="0" fontId="22" fillId="0" borderId="18" xfId="89" applyFont="1" applyBorder="1" applyAlignment="1">
      <alignment horizontal="center" vertical="top" wrapText="1"/>
      <protection/>
    </xf>
    <xf numFmtId="0" fontId="22" fillId="0" borderId="0" xfId="89" applyFont="1" applyAlignment="1">
      <alignment horizontal="left" vertical="top" wrapText="1"/>
      <protection/>
    </xf>
    <xf numFmtId="0" fontId="23" fillId="0" borderId="0" xfId="89" applyFont="1" applyAlignment="1">
      <alignment horizontal="right"/>
      <protection/>
    </xf>
    <xf numFmtId="0" fontId="26" fillId="0" borderId="16" xfId="89" applyFont="1" applyBorder="1" applyAlignment="1">
      <alignment horizontal="center" wrapText="1"/>
      <protection/>
    </xf>
    <xf numFmtId="0" fontId="24" fillId="0" borderId="18" xfId="89" applyFont="1" applyBorder="1" applyAlignment="1">
      <alignment horizontal="center" vertical="center" wrapText="1"/>
      <protection/>
    </xf>
    <xf numFmtId="0" fontId="24" fillId="0" borderId="18" xfId="89" applyFont="1" applyBorder="1" applyAlignment="1">
      <alignment horizontal="center" vertical="top" wrapText="1"/>
      <protection/>
    </xf>
    <xf numFmtId="0" fontId="25" fillId="0" borderId="0" xfId="89" applyFont="1" applyBorder="1" applyAlignment="1">
      <alignment horizontal="left" vertical="top" wrapText="1"/>
      <protection/>
    </xf>
    <xf numFmtId="0" fontId="28" fillId="0" borderId="17" xfId="87" applyFont="1" applyBorder="1" applyAlignment="1">
      <alignment horizontal="center" wrapText="1"/>
      <protection/>
    </xf>
    <xf numFmtId="0" fontId="28" fillId="0" borderId="22" xfId="87" applyFont="1" applyBorder="1" applyAlignment="1">
      <alignment horizont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3" xfId="86"/>
    <cellStyle name="Обычный_rik2017 по школах ф.4.1" xfId="87"/>
    <cellStyle name="Обычный_ZV_kv2018v1.0" xfId="88"/>
    <cellStyle name="Обычный_ZV_rik2017v1.2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ечание 2" xfId="96"/>
    <cellStyle name="Примітка" xfId="97"/>
    <cellStyle name="Результат" xfId="98"/>
    <cellStyle name="Связанная ячейка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34">
        <row r="2">
          <cell r="C2" t="str">
            <v>Романівська початкова школа</v>
          </cell>
        </row>
        <row r="3">
          <cell r="E3">
            <v>605630</v>
          </cell>
          <cell r="U3">
            <v>91347.13</v>
          </cell>
          <cell r="AK3">
            <v>172231.11</v>
          </cell>
          <cell r="BA3">
            <v>0</v>
          </cell>
          <cell r="BQ3">
            <v>0</v>
          </cell>
        </row>
        <row r="4">
          <cell r="E4">
            <v>133240</v>
          </cell>
          <cell r="U4">
            <v>20209.61</v>
          </cell>
          <cell r="AK4">
            <v>37409.16</v>
          </cell>
          <cell r="BA4">
            <v>0</v>
          </cell>
          <cell r="BQ4">
            <v>0</v>
          </cell>
        </row>
        <row r="5">
          <cell r="E5">
            <v>219110</v>
          </cell>
          <cell r="U5">
            <v>47679.75</v>
          </cell>
          <cell r="AK5">
            <v>57663.89</v>
          </cell>
          <cell r="BA5">
            <v>0</v>
          </cell>
          <cell r="BQ5">
            <v>0</v>
          </cell>
        </row>
        <row r="6">
          <cell r="E6">
            <v>48200</v>
          </cell>
          <cell r="U6">
            <v>10015.97</v>
          </cell>
          <cell r="AK6">
            <v>13167.74</v>
          </cell>
          <cell r="BA6">
            <v>0</v>
          </cell>
          <cell r="BQ6">
            <v>0</v>
          </cell>
        </row>
        <row r="7">
          <cell r="T7">
            <v>91347.13</v>
          </cell>
          <cell r="U7">
            <v>20209.61</v>
          </cell>
          <cell r="AJ7">
            <v>172231.11</v>
          </cell>
          <cell r="AK7">
            <v>37409.16</v>
          </cell>
          <cell r="AZ7">
            <v>0</v>
          </cell>
          <cell r="BA7">
            <v>0</v>
          </cell>
          <cell r="BP7">
            <v>0</v>
          </cell>
          <cell r="BQ7">
            <v>0</v>
          </cell>
        </row>
        <row r="8">
          <cell r="T8">
            <v>47679.75</v>
          </cell>
          <cell r="U8">
            <v>10015.97</v>
          </cell>
          <cell r="AJ8">
            <v>57663.89</v>
          </cell>
          <cell r="AK8">
            <v>13167.74</v>
          </cell>
          <cell r="AZ8">
            <v>0</v>
          </cell>
          <cell r="BA8">
            <v>0</v>
          </cell>
          <cell r="BP8">
            <v>0</v>
          </cell>
          <cell r="BQ8">
            <v>0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2">
          <cell r="E32">
            <v>7500</v>
          </cell>
          <cell r="U32">
            <v>870</v>
          </cell>
          <cell r="AK32">
            <v>377.36</v>
          </cell>
          <cell r="BA32">
            <v>0</v>
          </cell>
          <cell r="BQ32">
            <v>0</v>
          </cell>
        </row>
        <row r="33">
          <cell r="U33">
            <v>870</v>
          </cell>
          <cell r="AK33">
            <v>377.36</v>
          </cell>
          <cell r="BA33">
            <v>0</v>
          </cell>
          <cell r="BQ33">
            <v>0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0</v>
          </cell>
          <cell r="U51">
            <v>0</v>
          </cell>
          <cell r="AP51">
            <v>0</v>
          </cell>
          <cell r="BA51">
            <v>0</v>
          </cell>
          <cell r="BQ51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63370</v>
          </cell>
          <cell r="U69">
            <v>5269.59</v>
          </cell>
          <cell r="AK69">
            <v>19531.809999999998</v>
          </cell>
          <cell r="BA69">
            <v>0</v>
          </cell>
          <cell r="BQ69">
            <v>0</v>
          </cell>
        </row>
        <row r="70">
          <cell r="U70">
            <v>5269.59</v>
          </cell>
          <cell r="AK70">
            <v>19531.809999999998</v>
          </cell>
          <cell r="BA70">
            <v>0</v>
          </cell>
          <cell r="BQ70">
            <v>0</v>
          </cell>
        </row>
        <row r="121">
          <cell r="E121">
            <v>57309.95</v>
          </cell>
          <cell r="U121">
            <v>4078.95</v>
          </cell>
          <cell r="AK121">
            <v>1731</v>
          </cell>
          <cell r="BA121">
            <v>0</v>
          </cell>
          <cell r="BQ121">
            <v>0</v>
          </cell>
        </row>
        <row r="122">
          <cell r="U122">
            <v>4078.95</v>
          </cell>
          <cell r="AK122">
            <v>1731</v>
          </cell>
          <cell r="BA122">
            <v>0</v>
          </cell>
          <cell r="BQ122">
            <v>0</v>
          </cell>
        </row>
        <row r="124">
          <cell r="E124">
            <v>2300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29320</v>
          </cell>
          <cell r="U131">
            <v>4027.24</v>
          </cell>
          <cell r="AK131">
            <v>11755.869999999999</v>
          </cell>
          <cell r="BA131">
            <v>0</v>
          </cell>
          <cell r="BQ131">
            <v>0</v>
          </cell>
        </row>
        <row r="132">
          <cell r="U132">
            <v>4027.24</v>
          </cell>
          <cell r="AK132">
            <v>11755.869999999999</v>
          </cell>
          <cell r="BA132">
            <v>0</v>
          </cell>
          <cell r="BQ132">
            <v>0</v>
          </cell>
        </row>
        <row r="133">
          <cell r="E133">
            <v>95260</v>
          </cell>
          <cell r="U133">
            <v>28524.6</v>
          </cell>
          <cell r="AK133">
            <v>25452.71</v>
          </cell>
          <cell r="BA133">
            <v>0</v>
          </cell>
          <cell r="BQ133">
            <v>0</v>
          </cell>
        </row>
        <row r="134">
          <cell r="U134">
            <v>28524.6</v>
          </cell>
          <cell r="AK134">
            <v>25452.71</v>
          </cell>
          <cell r="BA134">
            <v>0</v>
          </cell>
          <cell r="BQ134">
            <v>0</v>
          </cell>
        </row>
        <row r="135">
          <cell r="E135">
            <v>2230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E143">
            <v>3140</v>
          </cell>
          <cell r="U143">
            <v>0</v>
          </cell>
          <cell r="AK143">
            <v>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0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900</v>
          </cell>
          <cell r="U151">
            <v>0</v>
          </cell>
          <cell r="AK151">
            <v>826.44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826.44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Y103"/>
  <sheetViews>
    <sheetView tabSelected="1" zoomScalePageLayoutView="0" workbookViewId="0" topLeftCell="A43">
      <selection activeCell="G99" sqref="G99:N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6" t="s">
        <v>145</v>
      </c>
      <c r="J1" s="376"/>
      <c r="K1" s="376"/>
      <c r="L1" s="376"/>
      <c r="M1" s="376"/>
      <c r="N1" s="376"/>
    </row>
    <row r="2" spans="8:14" s="234" customFormat="1" ht="27.75" customHeight="1">
      <c r="H2" s="235"/>
      <c r="I2" s="376"/>
      <c r="J2" s="376"/>
      <c r="K2" s="376"/>
      <c r="L2" s="376"/>
      <c r="M2" s="376"/>
      <c r="N2" s="376"/>
    </row>
    <row r="3" spans="8:14" s="234" customFormat="1" ht="3" customHeight="1" hidden="1">
      <c r="H3" s="235"/>
      <c r="I3" s="376"/>
      <c r="J3" s="376"/>
      <c r="K3" s="376"/>
      <c r="L3" s="376"/>
      <c r="M3" s="376"/>
      <c r="N3" s="376"/>
    </row>
    <row r="4" spans="1:16" s="234" customFormat="1" ht="15">
      <c r="A4" s="379" t="s">
        <v>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236"/>
      <c r="O4" s="236"/>
      <c r="P4" s="236"/>
    </row>
    <row r="5" spans="1:16" s="234" customFormat="1" ht="15" customHeight="1">
      <c r="A5" s="381" t="s">
        <v>159</v>
      </c>
      <c r="B5" s="381"/>
      <c r="C5" s="381"/>
      <c r="D5" s="381"/>
      <c r="E5" s="381"/>
      <c r="F5" s="381"/>
      <c r="G5" s="381"/>
      <c r="H5" s="381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4" t="str">
        <f>'Ф.№2 місц.'!A6:R6</f>
        <v>За І півріччя  2023 рік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</row>
    <row r="7" s="239" customFormat="1" ht="11.25"/>
    <row r="8" spans="13:14" s="239" customFormat="1" ht="9.75" customHeight="1">
      <c r="M8" s="382" t="s">
        <v>2</v>
      </c>
      <c r="N8" s="382"/>
    </row>
    <row r="9" spans="1:14" s="239" customFormat="1" ht="22.5" customHeight="1">
      <c r="A9" s="240" t="s">
        <v>3</v>
      </c>
      <c r="B9" s="380" t="s">
        <v>143</v>
      </c>
      <c r="C9" s="380"/>
      <c r="D9" s="380"/>
      <c r="E9" s="380"/>
      <c r="F9" s="380"/>
      <c r="G9" s="380"/>
      <c r="H9" s="380"/>
      <c r="I9" s="380"/>
      <c r="J9" s="380"/>
      <c r="K9" s="241" t="s">
        <v>136</v>
      </c>
      <c r="M9" s="383">
        <v>41829167</v>
      </c>
      <c r="N9" s="383"/>
    </row>
    <row r="10" spans="1:14" s="239" customFormat="1" ht="11.25" customHeight="1">
      <c r="A10" s="242" t="s">
        <v>4</v>
      </c>
      <c r="B10" s="378" t="s">
        <v>161</v>
      </c>
      <c r="C10" s="378"/>
      <c r="D10" s="378"/>
      <c r="E10" s="378"/>
      <c r="F10" s="378"/>
      <c r="G10" s="378"/>
      <c r="H10" s="378"/>
      <c r="I10" s="378"/>
      <c r="J10" s="378"/>
      <c r="K10" s="241" t="s">
        <v>137</v>
      </c>
      <c r="M10" s="383"/>
      <c r="N10" s="383"/>
    </row>
    <row r="11" spans="1:14" s="239" customFormat="1" ht="11.25" customHeight="1">
      <c r="A11" s="242" t="s">
        <v>138</v>
      </c>
      <c r="B11" s="378" t="s">
        <v>153</v>
      </c>
      <c r="C11" s="378"/>
      <c r="D11" s="378"/>
      <c r="E11" s="378"/>
      <c r="F11" s="378"/>
      <c r="G11" s="378"/>
      <c r="H11" s="378"/>
      <c r="I11" s="378"/>
      <c r="J11" s="378"/>
      <c r="K11" s="241" t="s">
        <v>139</v>
      </c>
      <c r="M11" s="369"/>
      <c r="N11" s="369"/>
    </row>
    <row r="12" spans="1:14" s="239" customFormat="1" ht="11.25" customHeight="1">
      <c r="A12" s="377" t="s">
        <v>110</v>
      </c>
      <c r="B12" s="377"/>
      <c r="C12" s="243"/>
      <c r="D12" s="244">
        <v>0</v>
      </c>
      <c r="E12" s="371" t="s">
        <v>151</v>
      </c>
      <c r="F12" s="371"/>
      <c r="G12" s="371"/>
      <c r="H12" s="371"/>
      <c r="I12" s="371"/>
      <c r="J12" s="371"/>
      <c r="K12" s="245"/>
      <c r="L12" s="246"/>
      <c r="M12" s="246"/>
      <c r="N12" s="247"/>
    </row>
    <row r="13" spans="1:14" s="239" customFormat="1" ht="11.25">
      <c r="A13" s="373" t="s">
        <v>5</v>
      </c>
      <c r="B13" s="373"/>
      <c r="C13" s="243"/>
      <c r="D13" s="248"/>
      <c r="E13" s="374" t="s">
        <v>151</v>
      </c>
      <c r="F13" s="374"/>
      <c r="G13" s="374"/>
      <c r="H13" s="374"/>
      <c r="I13" s="374"/>
      <c r="J13" s="374"/>
      <c r="K13" s="374"/>
      <c r="L13" s="374"/>
      <c r="M13" s="374"/>
      <c r="N13" s="247"/>
    </row>
    <row r="14" spans="1:14" s="239" customFormat="1" ht="12" customHeight="1">
      <c r="A14" s="373" t="s">
        <v>6</v>
      </c>
      <c r="B14" s="373"/>
      <c r="C14" s="243"/>
      <c r="D14" s="249" t="s">
        <v>144</v>
      </c>
      <c r="E14" s="367" t="s">
        <v>8</v>
      </c>
      <c r="F14" s="367"/>
      <c r="G14" s="367"/>
      <c r="H14" s="367"/>
      <c r="I14" s="367"/>
      <c r="J14" s="367"/>
      <c r="K14" s="367"/>
      <c r="L14" s="367"/>
      <c r="M14" s="367"/>
      <c r="N14" s="247"/>
    </row>
    <row r="15" spans="1:25" s="239" customFormat="1" ht="43.5" customHeight="1">
      <c r="A15" s="373" t="s">
        <v>7</v>
      </c>
      <c r="B15" s="373"/>
      <c r="C15" s="243"/>
      <c r="D15" s="152" t="s">
        <v>178</v>
      </c>
      <c r="E15" s="365" t="str">
        <f>'Ф.№2 місц.'!E15:R15</f>
        <v>Романівська початкова школа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5" t="s">
        <v>10</v>
      </c>
      <c r="B18" s="368" t="s">
        <v>119</v>
      </c>
      <c r="C18" s="368" t="s">
        <v>12</v>
      </c>
      <c r="D18" s="368" t="s">
        <v>146</v>
      </c>
      <c r="E18" s="368" t="s">
        <v>131</v>
      </c>
      <c r="F18" s="368" t="s">
        <v>14</v>
      </c>
      <c r="G18" s="368"/>
      <c r="H18" s="368" t="s">
        <v>147</v>
      </c>
      <c r="I18" s="368" t="s">
        <v>122</v>
      </c>
      <c r="J18" s="368" t="s">
        <v>19</v>
      </c>
      <c r="K18" s="368"/>
      <c r="L18" s="368" t="s">
        <v>20</v>
      </c>
      <c r="M18" s="368" t="s">
        <v>21</v>
      </c>
      <c r="N18" s="368"/>
    </row>
    <row r="19" spans="1:14" s="239" customFormat="1" ht="12.75" thickBot="1" thickTop="1">
      <c r="A19" s="375"/>
      <c r="B19" s="368"/>
      <c r="C19" s="368"/>
      <c r="D19" s="368"/>
      <c r="E19" s="368"/>
      <c r="F19" s="368" t="s">
        <v>22</v>
      </c>
      <c r="G19" s="372" t="s">
        <v>23</v>
      </c>
      <c r="H19" s="368"/>
      <c r="I19" s="368"/>
      <c r="J19" s="368" t="s">
        <v>22</v>
      </c>
      <c r="K19" s="372" t="s">
        <v>29</v>
      </c>
      <c r="L19" s="368"/>
      <c r="M19" s="368" t="s">
        <v>22</v>
      </c>
      <c r="N19" s="370" t="s">
        <v>23</v>
      </c>
    </row>
    <row r="20" spans="1:14" s="239" customFormat="1" ht="26.25" customHeight="1" thickBot="1" thickTop="1">
      <c r="A20" s="375"/>
      <c r="B20" s="368"/>
      <c r="C20" s="368"/>
      <c r="D20" s="368"/>
      <c r="E20" s="368"/>
      <c r="F20" s="368"/>
      <c r="G20" s="372"/>
      <c r="H20" s="368"/>
      <c r="I20" s="368"/>
      <c r="J20" s="368"/>
      <c r="K20" s="372"/>
      <c r="L20" s="368"/>
      <c r="M20" s="368"/>
      <c r="N20" s="370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'[1]РОМАНІВКА'!$E$198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'[1]РОМАНІВКА'!$U$198+'[1]РОМАНІВКА'!$AK$198+'[1]РОМАНІВКА'!$BA$198+'[1]РОМАНІВКА'!$BQ$198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'[1]РОМАНІВКА'!$E$199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'[1]РОМАНІВКА'!$U$199+'[1]РОМАНІВКА'!$AK$199+'[1]РОМАНІВКА'!$BA$199+'[1]РОМАНІВКА'!$BQ$199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8" ht="15">
      <c r="A98" s="220" t="str">
        <f>'Ф.№2 місц.'!A101</f>
        <v>Керівник </v>
      </c>
      <c r="B98" s="134"/>
      <c r="C98" s="220"/>
      <c r="D98" s="362"/>
      <c r="E98" s="362"/>
      <c r="F98" s="220"/>
      <c r="G98" s="360" t="str">
        <f>'Ф.№2 місц.'!G101:Q101</f>
        <v>Роман СТАШКЕВИЧ</v>
      </c>
      <c r="H98" s="360"/>
      <c r="I98" s="360"/>
      <c r="J98" s="360"/>
      <c r="K98" s="360"/>
      <c r="L98" s="360"/>
      <c r="M98" s="360"/>
      <c r="N98" s="360"/>
      <c r="O98" s="354"/>
      <c r="P98" s="354"/>
      <c r="Q98" s="354"/>
      <c r="R98" s="355"/>
    </row>
    <row r="99" spans="1:18" ht="15">
      <c r="A99" s="134"/>
      <c r="B99" s="220"/>
      <c r="C99" s="220"/>
      <c r="D99" s="359" t="s">
        <v>108</v>
      </c>
      <c r="E99" s="359"/>
      <c r="F99" s="220"/>
      <c r="G99" s="361" t="s">
        <v>109</v>
      </c>
      <c r="H99" s="361"/>
      <c r="I99" s="361"/>
      <c r="J99" s="361"/>
      <c r="K99" s="361"/>
      <c r="L99" s="361"/>
      <c r="M99" s="361"/>
      <c r="N99" s="361"/>
      <c r="O99" s="356"/>
      <c r="P99" s="356"/>
      <c r="Q99" s="357"/>
      <c r="R99" s="355"/>
    </row>
    <row r="100" spans="1:18" ht="15">
      <c r="A100" s="220" t="s">
        <v>154</v>
      </c>
      <c r="B100" s="134"/>
      <c r="C100" s="220"/>
      <c r="D100" s="363"/>
      <c r="E100" s="363"/>
      <c r="F100" s="220"/>
      <c r="G100" s="360" t="s">
        <v>183</v>
      </c>
      <c r="H100" s="360"/>
      <c r="I100" s="360"/>
      <c r="J100" s="360"/>
      <c r="K100" s="360"/>
      <c r="L100" s="360"/>
      <c r="M100" s="360"/>
      <c r="N100" s="360"/>
      <c r="O100" s="354"/>
      <c r="P100" s="354"/>
      <c r="Q100" s="354"/>
      <c r="R100" s="355"/>
    </row>
    <row r="101" spans="1:18" ht="8.25" customHeight="1">
      <c r="A101" s="221"/>
      <c r="B101" s="134"/>
      <c r="C101" s="220"/>
      <c r="D101" s="359" t="s">
        <v>108</v>
      </c>
      <c r="E101" s="359"/>
      <c r="F101" s="134"/>
      <c r="G101" s="361" t="s">
        <v>109</v>
      </c>
      <c r="H101" s="361"/>
      <c r="I101" s="361"/>
      <c r="J101" s="361"/>
      <c r="K101" s="361"/>
      <c r="L101" s="361"/>
      <c r="M101" s="361"/>
      <c r="N101" s="361"/>
      <c r="O101" s="356"/>
      <c r="P101" s="356"/>
      <c r="Q101" s="222"/>
      <c r="R101" s="355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M19:M20"/>
    <mergeCell ref="C18:C20"/>
    <mergeCell ref="D18:D20"/>
    <mergeCell ref="F19:F20"/>
    <mergeCell ref="F18:G18"/>
    <mergeCell ref="G19:G20"/>
    <mergeCell ref="A6:R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D101:E101"/>
    <mergeCell ref="G98:N98"/>
    <mergeCell ref="G99:N99"/>
    <mergeCell ref="G100:N100"/>
    <mergeCell ref="G101:N101"/>
    <mergeCell ref="D98:E98"/>
    <mergeCell ref="D99:E99"/>
    <mergeCell ref="D100:E10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10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4" t="s">
        <v>135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135"/>
    </row>
    <row r="2" spans="7:19" s="134" customFormat="1" ht="36.75" customHeight="1"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135"/>
    </row>
    <row r="3" spans="7:19" s="134" customFormat="1" ht="0.75" customHeight="1"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35"/>
    </row>
    <row r="4" spans="1:22" s="134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136"/>
      <c r="T4" s="136"/>
      <c r="U4" s="136"/>
      <c r="V4" s="136"/>
    </row>
    <row r="5" spans="1:22" s="134" customFormat="1" ht="15">
      <c r="A5" s="425" t="s">
        <v>149</v>
      </c>
      <c r="B5" s="425"/>
      <c r="C5" s="425"/>
      <c r="D5" s="425"/>
      <c r="E5" s="425"/>
      <c r="F5" s="425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4" t="str">
        <f>'Ф.№2 місц.'!A6:R6</f>
        <v>За І півріччя  2023 рік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6" t="s">
        <v>143</v>
      </c>
      <c r="C9" s="426"/>
      <c r="D9" s="426"/>
      <c r="E9" s="426"/>
      <c r="F9" s="426"/>
      <c r="G9" s="426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0" t="s">
        <v>152</v>
      </c>
      <c r="C10" s="420"/>
      <c r="D10" s="420"/>
      <c r="E10" s="420"/>
      <c r="F10" s="420"/>
      <c r="G10" s="420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1" t="s">
        <v>153</v>
      </c>
      <c r="C11" s="421"/>
      <c r="D11" s="421"/>
      <c r="E11" s="421"/>
      <c r="F11" s="421"/>
      <c r="G11" s="421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22" t="s">
        <v>151</v>
      </c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17" t="s">
        <v>151</v>
      </c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179</v>
      </c>
      <c r="E15" s="430" t="str">
        <f>'Ф.№2 місц.'!E15:R15</f>
        <v>Романівська початкова школа</v>
      </c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1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</row>
    <row r="19" spans="1:18" s="138" customFormat="1" ht="11.25" customHeight="1" thickBot="1" thickTop="1">
      <c r="A19" s="427" t="s">
        <v>10</v>
      </c>
      <c r="B19" s="428" t="s">
        <v>119</v>
      </c>
      <c r="C19" s="427" t="s">
        <v>12</v>
      </c>
      <c r="D19" s="428" t="s">
        <v>13</v>
      </c>
      <c r="E19" s="428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8" t="s">
        <v>21</v>
      </c>
    </row>
    <row r="20" spans="1:18" s="138" customFormat="1" ht="14.25" customHeight="1" thickBot="1" thickTop="1">
      <c r="A20" s="427"/>
      <c r="B20" s="428"/>
      <c r="C20" s="427"/>
      <c r="D20" s="428"/>
      <c r="E20" s="428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8"/>
    </row>
    <row r="21" spans="1:18" s="138" customFormat="1" ht="34.5" customHeight="1" thickBot="1" thickTop="1">
      <c r="A21" s="427"/>
      <c r="B21" s="428"/>
      <c r="C21" s="427"/>
      <c r="D21" s="428"/>
      <c r="E21" s="428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8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'[1]РОМАНІВКА'!$E$11</f>
        <v>0</v>
      </c>
      <c r="E27" s="336">
        <v>0</v>
      </c>
      <c r="F27" s="328">
        <v>0</v>
      </c>
      <c r="G27" s="351">
        <f>'[1]РОМАНІВКА'!$U$11</f>
        <v>0</v>
      </c>
      <c r="H27" s="351">
        <f>'[1]РОМАНІВКА'!$AK$11</f>
        <v>0</v>
      </c>
      <c r="I27" s="351">
        <f>'[1]РОМАНІВКА'!$BA$11</f>
        <v>0</v>
      </c>
      <c r="J27" s="351">
        <f>'[1]РОМАНІВКА'!$BQ$11</f>
        <v>0</v>
      </c>
      <c r="K27" s="337">
        <f>G27+H27+I27+J27</f>
        <v>0</v>
      </c>
      <c r="L27" s="351">
        <f>G27</f>
        <v>0</v>
      </c>
      <c r="M27" s="351">
        <f>H27</f>
        <v>0</v>
      </c>
      <c r="N27" s="351">
        <f>I27</f>
        <v>0</v>
      </c>
      <c r="O27" s="351">
        <f>J27</f>
        <v>0</v>
      </c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'[1]РОМАНІВКА'!$E$12</f>
        <v>0</v>
      </c>
      <c r="E29" s="338"/>
      <c r="F29" s="338">
        <v>0</v>
      </c>
      <c r="G29" s="351">
        <f>'[1]РОМАНІВКА'!$U$12</f>
        <v>0</v>
      </c>
      <c r="H29" s="351">
        <f>'[1]РОМАНІВКА'!$AK$12</f>
        <v>0</v>
      </c>
      <c r="I29" s="351">
        <f>'[1]РОМАНІВКА'!$BA$12</f>
        <v>0</v>
      </c>
      <c r="J29" s="351">
        <f>'[1]РОМАНІВКА'!$BQ$12</f>
        <v>0</v>
      </c>
      <c r="K29" s="337">
        <f>G29+H29+I29+J29</f>
        <v>0</v>
      </c>
      <c r="L29" s="344">
        <f>G29</f>
        <v>0</v>
      </c>
      <c r="M29" s="344">
        <f>H29</f>
        <v>0</v>
      </c>
      <c r="N29" s="344">
        <f>I29</f>
        <v>0</v>
      </c>
      <c r="O29" s="344">
        <f>J29</f>
        <v>0</v>
      </c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'[1]РОМАНІВКА'!$E$51</f>
        <v>0</v>
      </c>
      <c r="E31" s="163">
        <v>0</v>
      </c>
      <c r="F31" s="164">
        <v>0</v>
      </c>
      <c r="G31" s="344">
        <f>'[1]РОМАНІВКА'!$U$51</f>
        <v>0</v>
      </c>
      <c r="H31" s="344">
        <f>'[1]РОМАНІВКА'!$AP$51</f>
        <v>0</v>
      </c>
      <c r="I31" s="344">
        <f>'[1]РОМАНІВКА'!$BA$51</f>
        <v>0</v>
      </c>
      <c r="J31" s="344">
        <f>'[1]РОМАНІВКА'!$BQ$51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'[1]РОМАНІВКА'!$E$183</f>
        <v>0</v>
      </c>
      <c r="E61" s="178">
        <v>0</v>
      </c>
      <c r="F61" s="177">
        <v>0</v>
      </c>
      <c r="G61" s="345">
        <f>'[1]РОМАНІВКА'!$U$183</f>
        <v>0</v>
      </c>
      <c r="H61" s="345">
        <f>'[1]РОМАНІВКА'!$AK$183</f>
        <v>0</v>
      </c>
      <c r="I61" s="345">
        <f>'[1]РОМАНІВКА'!$BA$183</f>
        <v>0</v>
      </c>
      <c r="J61" s="345">
        <f>'[1]РОМАНІВКА'!$BQ$183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62"/>
      <c r="E101" s="362"/>
      <c r="F101" s="220"/>
      <c r="G101" s="385" t="str">
        <f>'Ф.№2 місц.'!G101:Q101</f>
        <v>Роман СТАШКЕВИЧ</v>
      </c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</row>
    <row r="102" spans="2:16" s="134" customFormat="1" ht="12.75" customHeight="1">
      <c r="B102" s="220"/>
      <c r="C102" s="220"/>
      <c r="D102" s="359" t="s">
        <v>108</v>
      </c>
      <c r="E102" s="359"/>
      <c r="F102" s="220"/>
      <c r="G102" s="384" t="s">
        <v>109</v>
      </c>
      <c r="H102" s="384"/>
      <c r="I102" s="384"/>
      <c r="J102" s="384"/>
      <c r="K102" s="384"/>
      <c r="L102" s="384"/>
      <c r="M102" s="384"/>
      <c r="N102" s="384"/>
      <c r="O102" s="384"/>
      <c r="P102" s="384"/>
    </row>
    <row r="103" spans="1:17" s="134" customFormat="1" ht="12" customHeight="1">
      <c r="A103" s="220" t="s">
        <v>154</v>
      </c>
      <c r="C103" s="220"/>
      <c r="D103" s="363"/>
      <c r="E103" s="363"/>
      <c r="F103" s="220"/>
      <c r="G103" s="385" t="s">
        <v>183</v>
      </c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</row>
    <row r="104" spans="1:17" s="134" customFormat="1" ht="12" customHeight="1">
      <c r="A104" s="221"/>
      <c r="C104" s="220"/>
      <c r="D104" s="359" t="s">
        <v>108</v>
      </c>
      <c r="E104" s="359"/>
      <c r="G104" s="384" t="s">
        <v>109</v>
      </c>
      <c r="H104" s="384"/>
      <c r="I104" s="384"/>
      <c r="J104" s="384"/>
      <c r="K104" s="384"/>
      <c r="L104" s="384"/>
      <c r="M104" s="384"/>
      <c r="N104" s="384"/>
      <c r="O104" s="384"/>
      <c r="P104" s="384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sheetProtection/>
  <mergeCells count="42">
    <mergeCell ref="B10:G10"/>
    <mergeCell ref="B11:G11"/>
    <mergeCell ref="A12:C12"/>
    <mergeCell ref="E12:P12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A15:C15"/>
    <mergeCell ref="A18:T18"/>
    <mergeCell ref="D19:D21"/>
    <mergeCell ref="H19:H21"/>
    <mergeCell ref="I19:I21"/>
    <mergeCell ref="K19:K21"/>
    <mergeCell ref="J19:J21"/>
    <mergeCell ref="E19:E21"/>
    <mergeCell ref="F19:F21"/>
    <mergeCell ref="G19:G21"/>
    <mergeCell ref="G101:Q101"/>
    <mergeCell ref="N19:N21"/>
    <mergeCell ref="M19:M21"/>
    <mergeCell ref="L19:L21"/>
    <mergeCell ref="R19:R21"/>
    <mergeCell ref="O19:O21"/>
    <mergeCell ref="Q19:Q21"/>
    <mergeCell ref="P19:P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19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4" t="s">
        <v>135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135"/>
    </row>
    <row r="2" spans="7:19" s="134" customFormat="1" ht="36.75" customHeight="1"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135"/>
    </row>
    <row r="3" spans="7:19" s="134" customFormat="1" ht="0.75" customHeight="1"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35"/>
    </row>
    <row r="4" spans="1:22" s="134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136"/>
      <c r="T4" s="136"/>
      <c r="U4" s="136"/>
      <c r="V4" s="136"/>
    </row>
    <row r="5" spans="1:22" s="134" customFormat="1" ht="15">
      <c r="A5" s="425" t="s">
        <v>149</v>
      </c>
      <c r="B5" s="425"/>
      <c r="C5" s="425"/>
      <c r="D5" s="425"/>
      <c r="E5" s="425"/>
      <c r="F5" s="425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4" t="str">
        <f>'Ф.№2 місц.'!A6:R6</f>
        <v>За І півріччя  2023 рік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6" t="s">
        <v>143</v>
      </c>
      <c r="C9" s="426"/>
      <c r="D9" s="426"/>
      <c r="E9" s="426"/>
      <c r="F9" s="426"/>
      <c r="G9" s="426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0" t="s">
        <v>152</v>
      </c>
      <c r="C10" s="420"/>
      <c r="D10" s="420"/>
      <c r="E10" s="420"/>
      <c r="F10" s="420"/>
      <c r="G10" s="420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1" t="s">
        <v>153</v>
      </c>
      <c r="C11" s="421"/>
      <c r="D11" s="421"/>
      <c r="E11" s="421"/>
      <c r="F11" s="421"/>
      <c r="G11" s="421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22" t="s">
        <v>151</v>
      </c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17" t="s">
        <v>151</v>
      </c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177</v>
      </c>
      <c r="E15" s="430" t="str">
        <f>'Ф.№2 місц.'!E15:R15</f>
        <v>Романівська початкова школа</v>
      </c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1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</row>
    <row r="19" spans="1:18" s="138" customFormat="1" ht="11.25" customHeight="1" thickBot="1" thickTop="1">
      <c r="A19" s="427" t="s">
        <v>10</v>
      </c>
      <c r="B19" s="428" t="s">
        <v>119</v>
      </c>
      <c r="C19" s="427" t="s">
        <v>12</v>
      </c>
      <c r="D19" s="428" t="s">
        <v>13</v>
      </c>
      <c r="E19" s="428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8" t="s">
        <v>21</v>
      </c>
    </row>
    <row r="20" spans="1:18" s="138" customFormat="1" ht="14.25" customHeight="1" thickBot="1" thickTop="1">
      <c r="A20" s="427"/>
      <c r="B20" s="428"/>
      <c r="C20" s="427"/>
      <c r="D20" s="428"/>
      <c r="E20" s="428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8"/>
    </row>
    <row r="21" spans="1:18" s="138" customFormat="1" ht="34.5" customHeight="1" thickBot="1" thickTop="1">
      <c r="A21" s="427"/>
      <c r="B21" s="428"/>
      <c r="C21" s="427"/>
      <c r="D21" s="428"/>
      <c r="E21" s="428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8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'[1]РОМАНІВКА'!$E$41</f>
        <v>0</v>
      </c>
      <c r="E31" s="163">
        <v>0</v>
      </c>
      <c r="F31" s="164">
        <v>0</v>
      </c>
      <c r="G31" s="344">
        <f>'[1]РОМАНІВКА'!$U$41</f>
        <v>0</v>
      </c>
      <c r="H31" s="344">
        <f>'[1]РОМАНІВКА'!$AK$41</f>
        <v>0</v>
      </c>
      <c r="I31" s="344">
        <f>'[1]РОМАНІВКА'!$BA$41</f>
        <v>0</v>
      </c>
      <c r="J31" s="344">
        <f>'[1]РОМАНІВКА'!$BQ$41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'[1]РОМАНІВКА'!$E$186</f>
        <v>0</v>
      </c>
      <c r="E61" s="178">
        <v>0</v>
      </c>
      <c r="F61" s="177">
        <v>0</v>
      </c>
      <c r="G61" s="345">
        <f>'[1]РОМАНІВКА'!$U$186</f>
        <v>0</v>
      </c>
      <c r="H61" s="345">
        <f>'[1]РОМАНІВКА'!$AK$186</f>
        <v>0</v>
      </c>
      <c r="I61" s="345">
        <f>'[1]РОМАНІВКА'!$BA$186</f>
        <v>0</v>
      </c>
      <c r="J61" s="345">
        <f>'[1]РОМАНІВКА'!$BQ$186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62"/>
      <c r="E101" s="362"/>
      <c r="F101" s="220"/>
      <c r="G101" s="385" t="str">
        <f>'Ф.№2 місц.'!G101:Q101</f>
        <v>Роман СТАШКЕВИЧ</v>
      </c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</row>
    <row r="102" spans="2:16" s="134" customFormat="1" ht="12.75" customHeight="1">
      <c r="B102" s="220"/>
      <c r="C102" s="220"/>
      <c r="D102" s="359" t="s">
        <v>108</v>
      </c>
      <c r="E102" s="359"/>
      <c r="F102" s="220"/>
      <c r="G102" s="384" t="s">
        <v>109</v>
      </c>
      <c r="H102" s="384"/>
      <c r="I102" s="384"/>
      <c r="J102" s="384"/>
      <c r="K102" s="384"/>
      <c r="L102" s="384"/>
      <c r="M102" s="384"/>
      <c r="N102" s="384"/>
      <c r="O102" s="384"/>
      <c r="P102" s="384"/>
    </row>
    <row r="103" spans="1:17" s="134" customFormat="1" ht="12" customHeight="1">
      <c r="A103" s="220" t="s">
        <v>154</v>
      </c>
      <c r="C103" s="220"/>
      <c r="D103" s="363"/>
      <c r="E103" s="363"/>
      <c r="F103" s="220"/>
      <c r="G103" s="385" t="s">
        <v>183</v>
      </c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</row>
    <row r="104" spans="1:17" s="134" customFormat="1" ht="12" customHeight="1">
      <c r="A104" s="221"/>
      <c r="C104" s="220"/>
      <c r="D104" s="359" t="s">
        <v>108</v>
      </c>
      <c r="E104" s="359"/>
      <c r="G104" s="384" t="s">
        <v>109</v>
      </c>
      <c r="H104" s="384"/>
      <c r="I104" s="384"/>
      <c r="J104" s="384"/>
      <c r="K104" s="384"/>
      <c r="L104" s="384"/>
      <c r="M104" s="384"/>
      <c r="N104" s="384"/>
      <c r="O104" s="384"/>
      <c r="P104" s="384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sheetProtection/>
  <mergeCells count="42">
    <mergeCell ref="B10:G10"/>
    <mergeCell ref="B11:G11"/>
    <mergeCell ref="A12:C12"/>
    <mergeCell ref="E12:P12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A15:C15"/>
    <mergeCell ref="A18:T18"/>
    <mergeCell ref="D19:D21"/>
    <mergeCell ref="H19:H21"/>
    <mergeCell ref="I19:I21"/>
    <mergeCell ref="K19:K21"/>
    <mergeCell ref="J19:J21"/>
    <mergeCell ref="E19:E21"/>
    <mergeCell ref="F19:F21"/>
    <mergeCell ref="G19:G21"/>
    <mergeCell ref="G101:Q101"/>
    <mergeCell ref="N19:N21"/>
    <mergeCell ref="M19:M21"/>
    <mergeCell ref="L19:L21"/>
    <mergeCell ref="R19:R21"/>
    <mergeCell ref="O19:O21"/>
    <mergeCell ref="Q19:Q21"/>
    <mergeCell ref="P19:P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4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4" t="s">
        <v>135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135"/>
    </row>
    <row r="2" spans="7:19" s="134" customFormat="1" ht="36.75" customHeight="1"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135"/>
    </row>
    <row r="3" spans="7:19" s="134" customFormat="1" ht="0.75" customHeight="1"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35"/>
    </row>
    <row r="4" spans="1:22" s="134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136"/>
      <c r="T4" s="136"/>
      <c r="U4" s="136"/>
      <c r="V4" s="136"/>
    </row>
    <row r="5" spans="1:22" s="134" customFormat="1" ht="15">
      <c r="A5" s="425" t="s">
        <v>149</v>
      </c>
      <c r="B5" s="425"/>
      <c r="C5" s="425"/>
      <c r="D5" s="425"/>
      <c r="E5" s="425"/>
      <c r="F5" s="425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4" t="str">
        <f>'Ф.№2 місц.'!A6:R6</f>
        <v>За І півріччя  2023 рік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6" t="s">
        <v>143</v>
      </c>
      <c r="C9" s="426"/>
      <c r="D9" s="426"/>
      <c r="E9" s="426"/>
      <c r="F9" s="426"/>
      <c r="G9" s="426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0" t="s">
        <v>152</v>
      </c>
      <c r="C10" s="420"/>
      <c r="D10" s="420"/>
      <c r="E10" s="420"/>
      <c r="F10" s="420"/>
      <c r="G10" s="420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1" t="s">
        <v>153</v>
      </c>
      <c r="C11" s="421"/>
      <c r="D11" s="421"/>
      <c r="E11" s="421"/>
      <c r="F11" s="421"/>
      <c r="G11" s="421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22" t="s">
        <v>151</v>
      </c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17" t="s">
        <v>151</v>
      </c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176</v>
      </c>
      <c r="E15" s="430" t="str">
        <f>'Ф.№2 місц.'!E15:R15</f>
        <v>Романівська початкова школа</v>
      </c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1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</row>
    <row r="19" spans="1:18" s="138" customFormat="1" ht="11.25" customHeight="1" thickBot="1" thickTop="1">
      <c r="A19" s="427" t="s">
        <v>10</v>
      </c>
      <c r="B19" s="428" t="s">
        <v>119</v>
      </c>
      <c r="C19" s="427" t="s">
        <v>12</v>
      </c>
      <c r="D19" s="428" t="s">
        <v>13</v>
      </c>
      <c r="E19" s="428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8" t="s">
        <v>21</v>
      </c>
    </row>
    <row r="20" spans="1:18" s="138" customFormat="1" ht="14.25" customHeight="1" thickBot="1" thickTop="1">
      <c r="A20" s="427"/>
      <c r="B20" s="428"/>
      <c r="C20" s="427"/>
      <c r="D20" s="428"/>
      <c r="E20" s="428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8"/>
    </row>
    <row r="21" spans="1:18" s="138" customFormat="1" ht="34.5" customHeight="1" thickBot="1" thickTop="1">
      <c r="A21" s="427"/>
      <c r="B21" s="428"/>
      <c r="C21" s="427"/>
      <c r="D21" s="428"/>
      <c r="E21" s="428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8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'[1]РОМАНІВКА'!$E$42</f>
        <v>0</v>
      </c>
      <c r="E31" s="163">
        <v>0</v>
      </c>
      <c r="F31" s="164">
        <v>0</v>
      </c>
      <c r="G31" s="344">
        <f>'[1]РОМАНІВКА'!$U$42</f>
        <v>0</v>
      </c>
      <c r="H31" s="344">
        <f>'[1]РОМАНІВКА'!$AK$42</f>
        <v>0</v>
      </c>
      <c r="I31" s="344">
        <f>'[1]РОМАНІВКА'!$BA$42</f>
        <v>0</v>
      </c>
      <c r="J31" s="344">
        <f>'[1]РОМАНІВКА'!$BQ$42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'[1]РОМАНІВКА'!$E$187</f>
        <v>0</v>
      </c>
      <c r="E61" s="178">
        <v>0</v>
      </c>
      <c r="F61" s="177">
        <v>0</v>
      </c>
      <c r="G61" s="345">
        <f>'[1]РОМАНІВКА'!$U$187</f>
        <v>0</v>
      </c>
      <c r="H61" s="345">
        <f>'[1]РОМАНІВКА'!$AK$187</f>
        <v>0</v>
      </c>
      <c r="I61" s="345">
        <f>'[1]РОМАНІВКА'!$BA$187</f>
        <v>0</v>
      </c>
      <c r="J61" s="345">
        <f>'[1]РОМАНІВКА'!$BQ$187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62"/>
      <c r="E101" s="362"/>
      <c r="F101" s="220"/>
      <c r="G101" s="385" t="str">
        <f>'Ф.№2 місц.'!G101:Q101</f>
        <v>Роман СТАШКЕВИЧ</v>
      </c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</row>
    <row r="102" spans="2:16" s="134" customFormat="1" ht="12.75" customHeight="1">
      <c r="B102" s="220"/>
      <c r="C102" s="220"/>
      <c r="D102" s="359" t="s">
        <v>108</v>
      </c>
      <c r="E102" s="359"/>
      <c r="F102" s="220"/>
      <c r="G102" s="384" t="s">
        <v>109</v>
      </c>
      <c r="H102" s="384"/>
      <c r="I102" s="384"/>
      <c r="J102" s="384"/>
      <c r="K102" s="384"/>
      <c r="L102" s="384"/>
      <c r="M102" s="384"/>
      <c r="N102" s="384"/>
      <c r="O102" s="384"/>
      <c r="P102" s="384"/>
    </row>
    <row r="103" spans="1:17" s="134" customFormat="1" ht="12" customHeight="1">
      <c r="A103" s="220" t="s">
        <v>154</v>
      </c>
      <c r="C103" s="220"/>
      <c r="D103" s="363"/>
      <c r="E103" s="363"/>
      <c r="F103" s="220"/>
      <c r="G103" s="385" t="s">
        <v>183</v>
      </c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</row>
    <row r="104" spans="1:17" s="134" customFormat="1" ht="12" customHeight="1">
      <c r="A104" s="221"/>
      <c r="C104" s="220"/>
      <c r="D104" s="359" t="s">
        <v>108</v>
      </c>
      <c r="E104" s="359"/>
      <c r="G104" s="384" t="s">
        <v>109</v>
      </c>
      <c r="H104" s="384"/>
      <c r="I104" s="384"/>
      <c r="J104" s="384"/>
      <c r="K104" s="384"/>
      <c r="L104" s="384"/>
      <c r="M104" s="384"/>
      <c r="N104" s="384"/>
      <c r="O104" s="384"/>
      <c r="P104" s="384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sheetProtection/>
  <mergeCells count="42">
    <mergeCell ref="A15:C15"/>
    <mergeCell ref="A18:T18"/>
    <mergeCell ref="D19:D21"/>
    <mergeCell ref="H19:H21"/>
    <mergeCell ref="I19:I21"/>
    <mergeCell ref="K19:K21"/>
    <mergeCell ref="J19:J21"/>
    <mergeCell ref="N19:N21"/>
    <mergeCell ref="M19:M21"/>
    <mergeCell ref="L19:L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G101:Q101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Y103"/>
  <sheetViews>
    <sheetView zoomScalePageLayoutView="0" workbookViewId="0" topLeftCell="A82">
      <selection activeCell="G99" sqref="G99:N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6" t="s">
        <v>145</v>
      </c>
      <c r="J1" s="376"/>
      <c r="K1" s="376"/>
      <c r="L1" s="376"/>
      <c r="M1" s="376"/>
      <c r="N1" s="376"/>
    </row>
    <row r="2" spans="8:14" s="234" customFormat="1" ht="27.75" customHeight="1">
      <c r="H2" s="235"/>
      <c r="I2" s="376"/>
      <c r="J2" s="376"/>
      <c r="K2" s="376"/>
      <c r="L2" s="376"/>
      <c r="M2" s="376"/>
      <c r="N2" s="376"/>
    </row>
    <row r="3" spans="8:14" s="234" customFormat="1" ht="3" customHeight="1" hidden="1">
      <c r="H3" s="235"/>
      <c r="I3" s="376"/>
      <c r="J3" s="376"/>
      <c r="K3" s="376"/>
      <c r="L3" s="376"/>
      <c r="M3" s="376"/>
      <c r="N3" s="376"/>
    </row>
    <row r="4" spans="1:16" s="234" customFormat="1" ht="15">
      <c r="A4" s="379" t="s">
        <v>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236"/>
      <c r="O4" s="236"/>
      <c r="P4" s="236"/>
    </row>
    <row r="5" spans="1:16" s="234" customFormat="1" ht="15" customHeight="1">
      <c r="A5" s="381" t="s">
        <v>159</v>
      </c>
      <c r="B5" s="381"/>
      <c r="C5" s="381"/>
      <c r="D5" s="381"/>
      <c r="E5" s="381"/>
      <c r="F5" s="381"/>
      <c r="G5" s="381"/>
      <c r="H5" s="381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4" t="str">
        <f>'Ф.№2 місц.'!A6:R6</f>
        <v>За І півріччя  2023 рік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</row>
    <row r="7" s="239" customFormat="1" ht="11.25"/>
    <row r="8" spans="13:14" s="239" customFormat="1" ht="9.75" customHeight="1">
      <c r="M8" s="382" t="s">
        <v>2</v>
      </c>
      <c r="N8" s="382"/>
    </row>
    <row r="9" spans="1:14" s="239" customFormat="1" ht="22.5" customHeight="1">
      <c r="A9" s="240" t="s">
        <v>3</v>
      </c>
      <c r="B9" s="380" t="s">
        <v>143</v>
      </c>
      <c r="C9" s="380"/>
      <c r="D9" s="380"/>
      <c r="E9" s="380"/>
      <c r="F9" s="380"/>
      <c r="G9" s="380"/>
      <c r="H9" s="380"/>
      <c r="I9" s="380"/>
      <c r="J9" s="380"/>
      <c r="K9" s="241" t="s">
        <v>136</v>
      </c>
      <c r="M9" s="383">
        <v>41829167</v>
      </c>
      <c r="N9" s="383"/>
    </row>
    <row r="10" spans="1:14" s="239" customFormat="1" ht="11.25" customHeight="1">
      <c r="A10" s="242" t="s">
        <v>4</v>
      </c>
      <c r="B10" s="378" t="s">
        <v>161</v>
      </c>
      <c r="C10" s="378"/>
      <c r="D10" s="378"/>
      <c r="E10" s="378"/>
      <c r="F10" s="378"/>
      <c r="G10" s="378"/>
      <c r="H10" s="378"/>
      <c r="I10" s="378"/>
      <c r="J10" s="378"/>
      <c r="K10" s="241" t="s">
        <v>137</v>
      </c>
      <c r="M10" s="383"/>
      <c r="N10" s="383"/>
    </row>
    <row r="11" spans="1:14" s="239" customFormat="1" ht="11.25" customHeight="1">
      <c r="A11" s="242" t="s">
        <v>138</v>
      </c>
      <c r="B11" s="378" t="s">
        <v>153</v>
      </c>
      <c r="C11" s="378"/>
      <c r="D11" s="378"/>
      <c r="E11" s="378"/>
      <c r="F11" s="378"/>
      <c r="G11" s="378"/>
      <c r="H11" s="378"/>
      <c r="I11" s="378"/>
      <c r="J11" s="378"/>
      <c r="K11" s="241" t="s">
        <v>139</v>
      </c>
      <c r="M11" s="369"/>
      <c r="N11" s="369"/>
    </row>
    <row r="12" spans="1:14" s="239" customFormat="1" ht="11.25" customHeight="1">
      <c r="A12" s="377" t="s">
        <v>110</v>
      </c>
      <c r="B12" s="377"/>
      <c r="C12" s="243"/>
      <c r="D12" s="244">
        <v>0</v>
      </c>
      <c r="E12" s="371" t="s">
        <v>151</v>
      </c>
      <c r="F12" s="371"/>
      <c r="G12" s="371"/>
      <c r="H12" s="371"/>
      <c r="I12" s="371"/>
      <c r="J12" s="371"/>
      <c r="K12" s="245"/>
      <c r="L12" s="246"/>
      <c r="M12" s="246"/>
      <c r="N12" s="247"/>
    </row>
    <row r="13" spans="1:14" s="239" customFormat="1" ht="11.25">
      <c r="A13" s="373" t="s">
        <v>5</v>
      </c>
      <c r="B13" s="373"/>
      <c r="C13" s="243"/>
      <c r="D13" s="248"/>
      <c r="E13" s="374" t="s">
        <v>151</v>
      </c>
      <c r="F13" s="374"/>
      <c r="G13" s="374"/>
      <c r="H13" s="374"/>
      <c r="I13" s="374"/>
      <c r="J13" s="374"/>
      <c r="K13" s="374"/>
      <c r="L13" s="374"/>
      <c r="M13" s="374"/>
      <c r="N13" s="247"/>
    </row>
    <row r="14" spans="1:14" s="239" customFormat="1" ht="12" customHeight="1">
      <c r="A14" s="373" t="s">
        <v>6</v>
      </c>
      <c r="B14" s="373"/>
      <c r="C14" s="243"/>
      <c r="D14" s="249" t="s">
        <v>144</v>
      </c>
      <c r="E14" s="367" t="s">
        <v>8</v>
      </c>
      <c r="F14" s="367"/>
      <c r="G14" s="367"/>
      <c r="H14" s="367"/>
      <c r="I14" s="367"/>
      <c r="J14" s="367"/>
      <c r="K14" s="367"/>
      <c r="L14" s="367"/>
      <c r="M14" s="367"/>
      <c r="N14" s="247"/>
    </row>
    <row r="15" spans="1:25" s="239" customFormat="1" ht="43.5" customHeight="1">
      <c r="A15" s="373" t="s">
        <v>7</v>
      </c>
      <c r="B15" s="373"/>
      <c r="C15" s="243"/>
      <c r="D15" s="152" t="s">
        <v>172</v>
      </c>
      <c r="E15" s="365" t="str">
        <f>'Ф.№2 місц.'!E15:R15</f>
        <v>Романівська початкова школа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5" t="s">
        <v>10</v>
      </c>
      <c r="B18" s="368" t="s">
        <v>119</v>
      </c>
      <c r="C18" s="368" t="s">
        <v>12</v>
      </c>
      <c r="D18" s="368" t="s">
        <v>146</v>
      </c>
      <c r="E18" s="368" t="s">
        <v>131</v>
      </c>
      <c r="F18" s="368" t="s">
        <v>14</v>
      </c>
      <c r="G18" s="368"/>
      <c r="H18" s="368" t="s">
        <v>147</v>
      </c>
      <c r="I18" s="368" t="s">
        <v>122</v>
      </c>
      <c r="J18" s="368" t="s">
        <v>19</v>
      </c>
      <c r="K18" s="368"/>
      <c r="L18" s="368" t="s">
        <v>20</v>
      </c>
      <c r="M18" s="368" t="s">
        <v>21</v>
      </c>
      <c r="N18" s="368"/>
    </row>
    <row r="19" spans="1:14" s="239" customFormat="1" ht="12.75" thickBot="1" thickTop="1">
      <c r="A19" s="375"/>
      <c r="B19" s="368"/>
      <c r="C19" s="368"/>
      <c r="D19" s="368"/>
      <c r="E19" s="368"/>
      <c r="F19" s="368" t="s">
        <v>22</v>
      </c>
      <c r="G19" s="372" t="s">
        <v>23</v>
      </c>
      <c r="H19" s="368"/>
      <c r="I19" s="368"/>
      <c r="J19" s="368" t="s">
        <v>22</v>
      </c>
      <c r="K19" s="372" t="s">
        <v>29</v>
      </c>
      <c r="L19" s="368"/>
      <c r="M19" s="368" t="s">
        <v>22</v>
      </c>
      <c r="N19" s="370" t="s">
        <v>23</v>
      </c>
    </row>
    <row r="20" spans="1:14" s="239" customFormat="1" ht="26.25" customHeight="1" thickBot="1" thickTop="1">
      <c r="A20" s="375"/>
      <c r="B20" s="368"/>
      <c r="C20" s="368"/>
      <c r="D20" s="368"/>
      <c r="E20" s="368"/>
      <c r="F20" s="368"/>
      <c r="G20" s="372"/>
      <c r="H20" s="368"/>
      <c r="I20" s="368"/>
      <c r="J20" s="368"/>
      <c r="K20" s="372"/>
      <c r="L20" s="368"/>
      <c r="M20" s="368"/>
      <c r="N20" s="370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'[1]РОМАНІВКА'!$E$178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'[1]РОМАНІВКА'!$U$178+'[1]РОМАНІВКА'!$AK$178+'[1]РОМАНІВКА'!$BA$178+'[1]РОМАНІВКА'!$BQ$178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'[1]РОМАНІВКА'!$E$196</f>
        <v>0</v>
      </c>
      <c r="E67" s="278">
        <v>0</v>
      </c>
      <c r="F67" s="277">
        <v>0</v>
      </c>
      <c r="G67" s="277">
        <v>0</v>
      </c>
      <c r="H67" s="277">
        <v>0</v>
      </c>
      <c r="I67" s="347">
        <f>'[1]РОМАНІВКА'!$U$196+'[1]РОМАНІВКА'!$AK$196+'[1]РОМАНІВКА'!$BA$196+'[1]РОМАНІВКА'!$BQ$196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'[1]РОМАНІВКА'!$E$197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'[1]РОМАНІВКА'!$U$197+'[1]РОМАНІВКА'!$AK$197+'[1]РОМАНІВКА'!$BA$197+'[1]РОМАНІВКА'!$BQ$197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tr">
        <f>'Ф.№2 місц.'!A101</f>
        <v>Керівник </v>
      </c>
      <c r="B98" s="134"/>
      <c r="C98" s="220"/>
      <c r="D98" s="362"/>
      <c r="E98" s="362"/>
      <c r="F98" s="220"/>
      <c r="G98" s="360" t="str">
        <f>'Ф.№2 місц.'!G101:Q101</f>
        <v>Роман СТАШКЕВИЧ</v>
      </c>
      <c r="H98" s="360"/>
      <c r="I98" s="360"/>
      <c r="J98" s="360"/>
      <c r="K98" s="360"/>
      <c r="L98" s="360"/>
      <c r="M98" s="360"/>
      <c r="N98" s="360"/>
      <c r="O98" s="354"/>
      <c r="P98" s="354"/>
      <c r="Q98" s="354"/>
    </row>
    <row r="99" spans="1:17" ht="15">
      <c r="A99" s="134"/>
      <c r="B99" s="220"/>
      <c r="C99" s="220"/>
      <c r="D99" s="359" t="s">
        <v>108</v>
      </c>
      <c r="E99" s="359"/>
      <c r="F99" s="220"/>
      <c r="G99" s="361" t="s">
        <v>109</v>
      </c>
      <c r="H99" s="361"/>
      <c r="I99" s="361"/>
      <c r="J99" s="361"/>
      <c r="K99" s="361"/>
      <c r="L99" s="361"/>
      <c r="M99" s="361"/>
      <c r="N99" s="361"/>
      <c r="O99" s="356"/>
      <c r="P99" s="356"/>
      <c r="Q99" s="357"/>
    </row>
    <row r="100" spans="1:17" ht="15">
      <c r="A100" s="220" t="s">
        <v>154</v>
      </c>
      <c r="B100" s="134"/>
      <c r="C100" s="220"/>
      <c r="D100" s="363"/>
      <c r="E100" s="363"/>
      <c r="F100" s="220"/>
      <c r="G100" s="360" t="s">
        <v>183</v>
      </c>
      <c r="H100" s="360"/>
      <c r="I100" s="360"/>
      <c r="J100" s="360"/>
      <c r="K100" s="360"/>
      <c r="L100" s="360"/>
      <c r="M100" s="360"/>
      <c r="N100" s="360"/>
      <c r="O100" s="354"/>
      <c r="P100" s="354"/>
      <c r="Q100" s="354"/>
    </row>
    <row r="101" spans="1:17" ht="8.25" customHeight="1">
      <c r="A101" s="221"/>
      <c r="B101" s="134"/>
      <c r="C101" s="220"/>
      <c r="D101" s="359" t="s">
        <v>108</v>
      </c>
      <c r="E101" s="359"/>
      <c r="F101" s="134"/>
      <c r="G101" s="361" t="s">
        <v>109</v>
      </c>
      <c r="H101" s="361"/>
      <c r="I101" s="361"/>
      <c r="J101" s="361"/>
      <c r="K101" s="361"/>
      <c r="L101" s="361"/>
      <c r="M101" s="361"/>
      <c r="N101" s="361"/>
      <c r="O101" s="356"/>
      <c r="P101" s="356"/>
      <c r="Q101" s="222"/>
    </row>
    <row r="102" spans="1:17" ht="12.75" customHeight="1">
      <c r="A102" s="234"/>
      <c r="O102" s="355"/>
      <c r="P102" s="355"/>
      <c r="Q102" s="355"/>
    </row>
    <row r="103" ht="15">
      <c r="A103" s="239"/>
    </row>
  </sheetData>
  <sheetProtection formatColumns="0" formatRows="0"/>
  <mergeCells count="44">
    <mergeCell ref="M19:M20"/>
    <mergeCell ref="L18:L20"/>
    <mergeCell ref="M18:N18"/>
    <mergeCell ref="J19:J20"/>
    <mergeCell ref="E15:Y15"/>
    <mergeCell ref="C18:C20"/>
    <mergeCell ref="D18:D20"/>
    <mergeCell ref="F19:F20"/>
    <mergeCell ref="F18:G18"/>
    <mergeCell ref="G19:G20"/>
    <mergeCell ref="N19:N20"/>
    <mergeCell ref="J18:K18"/>
    <mergeCell ref="K19:K20"/>
    <mergeCell ref="A18:A20"/>
    <mergeCell ref="B18:B20"/>
    <mergeCell ref="H18:H20"/>
    <mergeCell ref="I18:I20"/>
    <mergeCell ref="A15:B15"/>
    <mergeCell ref="E18:E20"/>
    <mergeCell ref="B11:J11"/>
    <mergeCell ref="A13:B13"/>
    <mergeCell ref="E13:M13"/>
    <mergeCell ref="A14:B14"/>
    <mergeCell ref="E14:M14"/>
    <mergeCell ref="M11:N11"/>
    <mergeCell ref="E12:J12"/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D101:E101"/>
    <mergeCell ref="G98:N98"/>
    <mergeCell ref="G99:N99"/>
    <mergeCell ref="G100:N100"/>
    <mergeCell ref="G101:N101"/>
    <mergeCell ref="D99:E99"/>
    <mergeCell ref="D100:E100"/>
    <mergeCell ref="D98:E9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PageLayoutView="0" workbookViewId="0" topLeftCell="A79">
      <selection activeCell="K41" sqref="K41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96" t="s">
        <v>0</v>
      </c>
      <c r="K1" s="396"/>
      <c r="L1" s="396"/>
      <c r="M1" s="396"/>
      <c r="N1" s="396"/>
      <c r="O1" s="396"/>
      <c r="P1" s="396"/>
      <c r="Q1" s="396"/>
      <c r="R1" s="396"/>
    </row>
    <row r="2" spans="10:18" s="1" customFormat="1" ht="16.5" customHeight="1">
      <c r="J2" s="396"/>
      <c r="K2" s="396"/>
      <c r="L2" s="396"/>
      <c r="M2" s="396"/>
      <c r="N2" s="396"/>
      <c r="O2" s="396"/>
      <c r="P2" s="396"/>
      <c r="Q2" s="396"/>
      <c r="R2" s="396"/>
    </row>
    <row r="3" spans="1:18" s="1" customFormat="1" ht="15">
      <c r="A3" s="397" t="s">
        <v>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9" s="1" customFormat="1" ht="15">
      <c r="A4" s="399" t="s">
        <v>155</v>
      </c>
      <c r="B4" s="399"/>
      <c r="C4" s="399"/>
      <c r="D4" s="399"/>
      <c r="E4" s="399"/>
      <c r="F4" s="399"/>
      <c r="G4" s="399"/>
      <c r="H4" s="399"/>
      <c r="I4" s="399"/>
      <c r="J4" s="399"/>
      <c r="K4" s="2" t="s">
        <v>156</v>
      </c>
      <c r="L4" s="3"/>
      <c r="M4" s="3"/>
      <c r="N4" s="4" t="s">
        <v>151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4" t="str">
        <f>'Ф.№2 місц.'!A6:R6</f>
        <v>За І півріччя  2023 рік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</row>
    <row r="7" s="7" customFormat="1" ht="2.25" customHeight="1" hidden="1"/>
    <row r="8" spans="17:18" s="7" customFormat="1" ht="9" customHeight="1">
      <c r="Q8" s="400" t="s">
        <v>2</v>
      </c>
      <c r="R8" s="400"/>
    </row>
    <row r="9" spans="1:18" s="7" customFormat="1" ht="15" customHeight="1">
      <c r="A9" s="8" t="s">
        <v>3</v>
      </c>
      <c r="B9" s="401" t="s">
        <v>143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390" t="s">
        <v>136</v>
      </c>
      <c r="N9" s="390"/>
      <c r="O9" s="9"/>
      <c r="Q9" s="398">
        <v>41829167</v>
      </c>
      <c r="R9" s="398"/>
    </row>
    <row r="10" spans="1:18" s="7" customFormat="1" ht="11.25" customHeight="1">
      <c r="A10" s="10" t="s">
        <v>4</v>
      </c>
      <c r="B10" s="392" t="s">
        <v>152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0" t="s">
        <v>137</v>
      </c>
      <c r="N10" s="390"/>
      <c r="O10" s="11"/>
      <c r="Q10" s="387"/>
      <c r="R10" s="387"/>
    </row>
    <row r="11" spans="1:18" s="7" customFormat="1" ht="11.25" customHeight="1">
      <c r="A11" s="10" t="e">
        <f>#REF!</f>
        <v>#REF!</v>
      </c>
      <c r="B11" s="392" t="s">
        <v>153</v>
      </c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403" t="s">
        <v>139</v>
      </c>
      <c r="N11" s="403"/>
      <c r="O11" s="11"/>
      <c r="Q11" s="387"/>
      <c r="R11" s="387"/>
    </row>
    <row r="12" spans="1:18" s="7" customFormat="1" ht="11.25" customHeight="1">
      <c r="A12" s="393" t="s">
        <v>110</v>
      </c>
      <c r="B12" s="393"/>
      <c r="C12" s="393"/>
      <c r="D12" s="393"/>
      <c r="E12" s="395">
        <v>0</v>
      </c>
      <c r="F12" s="395"/>
      <c r="G12" s="366" t="s">
        <v>151</v>
      </c>
      <c r="H12" s="366"/>
      <c r="I12" s="366"/>
      <c r="J12" s="366"/>
      <c r="K12" s="366"/>
      <c r="L12" s="366"/>
      <c r="M12" s="366"/>
      <c r="N12" s="366"/>
      <c r="O12" s="366"/>
      <c r="P12" s="12"/>
      <c r="Q12" s="12"/>
      <c r="R12" s="13"/>
    </row>
    <row r="13" spans="1:18" s="7" customFormat="1" ht="11.25">
      <c r="A13" s="393" t="s">
        <v>5</v>
      </c>
      <c r="B13" s="393"/>
      <c r="C13" s="393"/>
      <c r="D13" s="393"/>
      <c r="E13" s="402"/>
      <c r="F13" s="402"/>
      <c r="G13" s="391" t="s">
        <v>151</v>
      </c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</row>
    <row r="14" spans="1:18" s="7" customFormat="1" ht="15" customHeight="1">
      <c r="A14" s="393" t="s">
        <v>6</v>
      </c>
      <c r="B14" s="393"/>
      <c r="C14" s="393"/>
      <c r="D14" s="393"/>
      <c r="E14" s="404" t="s">
        <v>144</v>
      </c>
      <c r="F14" s="404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</row>
    <row r="15" spans="1:27" s="7" customFormat="1" ht="44.25" customHeight="1">
      <c r="A15" s="393" t="s">
        <v>7</v>
      </c>
      <c r="B15" s="393"/>
      <c r="C15" s="393"/>
      <c r="D15" s="393"/>
      <c r="E15" s="402" t="s">
        <v>8</v>
      </c>
      <c r="F15" s="402"/>
      <c r="G15" s="365" t="str">
        <f>'[1]РОМАНІВКА'!$C$2</f>
        <v>Романівська початкова школа</v>
      </c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86"/>
      <c r="U15" s="353"/>
      <c r="V15" s="353"/>
      <c r="W15" s="353"/>
      <c r="X15" s="353"/>
      <c r="Y15" s="353"/>
      <c r="Z15" s="353"/>
      <c r="AA15" s="353"/>
    </row>
    <row r="16" s="7" customFormat="1" ht="11.25">
      <c r="A16" s="14" t="s">
        <v>181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94" t="s">
        <v>10</v>
      </c>
      <c r="B18" s="394" t="s">
        <v>11</v>
      </c>
      <c r="C18" s="394" t="s">
        <v>12</v>
      </c>
      <c r="D18" s="394" t="s">
        <v>13</v>
      </c>
      <c r="E18" s="394" t="s">
        <v>14</v>
      </c>
      <c r="F18" s="394"/>
      <c r="G18" s="394" t="s">
        <v>15</v>
      </c>
      <c r="H18" s="394" t="s">
        <v>16</v>
      </c>
      <c r="I18" s="394" t="s">
        <v>17</v>
      </c>
      <c r="J18" s="394" t="s">
        <v>18</v>
      </c>
      <c r="K18" s="394" t="s">
        <v>19</v>
      </c>
      <c r="L18" s="394"/>
      <c r="M18" s="394"/>
      <c r="N18" s="394"/>
      <c r="O18" s="394" t="s">
        <v>20</v>
      </c>
      <c r="P18" s="394"/>
      <c r="Q18" s="394" t="s">
        <v>21</v>
      </c>
      <c r="R18" s="394"/>
    </row>
    <row r="19" spans="1:18" ht="17.25" customHeight="1" thickBot="1" thickTop="1">
      <c r="A19" s="394"/>
      <c r="B19" s="394"/>
      <c r="C19" s="394"/>
      <c r="D19" s="394"/>
      <c r="E19" s="394" t="s">
        <v>22</v>
      </c>
      <c r="F19" s="389" t="s">
        <v>23</v>
      </c>
      <c r="G19" s="394"/>
      <c r="H19" s="394"/>
      <c r="I19" s="394"/>
      <c r="J19" s="394"/>
      <c r="K19" s="394" t="s">
        <v>22</v>
      </c>
      <c r="L19" s="394" t="s">
        <v>24</v>
      </c>
      <c r="M19" s="394"/>
      <c r="N19" s="394"/>
      <c r="O19" s="394" t="s">
        <v>22</v>
      </c>
      <c r="P19" s="388" t="s">
        <v>25</v>
      </c>
      <c r="Q19" s="394"/>
      <c r="R19" s="394"/>
    </row>
    <row r="20" spans="1:18" ht="31.5" customHeight="1" thickBot="1" thickTop="1">
      <c r="A20" s="394"/>
      <c r="B20" s="394"/>
      <c r="C20" s="394"/>
      <c r="D20" s="394"/>
      <c r="E20" s="394"/>
      <c r="F20" s="389"/>
      <c r="G20" s="394"/>
      <c r="H20" s="394"/>
      <c r="I20" s="394"/>
      <c r="J20" s="394"/>
      <c r="K20" s="394"/>
      <c r="L20" s="389" t="s">
        <v>26</v>
      </c>
      <c r="M20" s="389" t="s">
        <v>27</v>
      </c>
      <c r="N20" s="389"/>
      <c r="O20" s="394"/>
      <c r="P20" s="388"/>
      <c r="Q20" s="388" t="s">
        <v>22</v>
      </c>
      <c r="R20" s="389" t="s">
        <v>28</v>
      </c>
    </row>
    <row r="21" spans="1:18" ht="51.75" customHeight="1" thickBot="1" thickTop="1">
      <c r="A21" s="394"/>
      <c r="B21" s="394"/>
      <c r="C21" s="394"/>
      <c r="D21" s="394"/>
      <c r="E21" s="394"/>
      <c r="F21" s="389"/>
      <c r="G21" s="394"/>
      <c r="H21" s="394"/>
      <c r="I21" s="394"/>
      <c r="J21" s="394"/>
      <c r="K21" s="394"/>
      <c r="L21" s="389"/>
      <c r="M21" s="16" t="s">
        <v>22</v>
      </c>
      <c r="N21" s="18" t="s">
        <v>29</v>
      </c>
      <c r="O21" s="394"/>
      <c r="P21" s="388"/>
      <c r="Q21" s="388"/>
      <c r="R21" s="389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33462.85</v>
      </c>
      <c r="E23" s="24">
        <v>933.69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33462.85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10322.920000000002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33462.85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33462.85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24073.62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24073.62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24073.62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24073.62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24073.62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24073.62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/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24073.62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24073.62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0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170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tr">
        <f>'Ф.№2 місц.'!A101</f>
        <v>Керівник </v>
      </c>
      <c r="B102" s="134"/>
      <c r="C102" s="220"/>
      <c r="D102" s="362"/>
      <c r="E102" s="362"/>
      <c r="F102" s="220"/>
      <c r="G102" s="385" t="str">
        <f>'Ф.№2 місц.'!G101:Q101</f>
        <v>Роман СТАШКЕВИЧ</v>
      </c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</row>
    <row r="103" spans="1:17" ht="12" customHeight="1">
      <c r="A103" s="134"/>
      <c r="B103" s="220"/>
      <c r="C103" s="220"/>
      <c r="D103" s="359" t="s">
        <v>108</v>
      </c>
      <c r="E103" s="359"/>
      <c r="F103" s="220"/>
      <c r="G103" s="384" t="s">
        <v>109</v>
      </c>
      <c r="H103" s="384"/>
      <c r="I103" s="384"/>
      <c r="J103" s="384"/>
      <c r="K103" s="384"/>
      <c r="L103" s="384"/>
      <c r="M103" s="384"/>
      <c r="N103" s="384"/>
      <c r="O103" s="384"/>
      <c r="P103" s="384"/>
      <c r="Q103" s="134"/>
    </row>
    <row r="104" spans="1:17" ht="15" customHeight="1">
      <c r="A104" s="220" t="s">
        <v>154</v>
      </c>
      <c r="B104" s="134"/>
      <c r="C104" s="220"/>
      <c r="D104" s="363"/>
      <c r="E104" s="363"/>
      <c r="F104" s="220"/>
      <c r="G104" s="385" t="s">
        <v>183</v>
      </c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</row>
    <row r="105" spans="1:17" ht="15">
      <c r="A105" s="221"/>
      <c r="B105" s="134"/>
      <c r="C105" s="220"/>
      <c r="D105" s="359" t="s">
        <v>108</v>
      </c>
      <c r="E105" s="359"/>
      <c r="F105" s="134"/>
      <c r="G105" s="384" t="s">
        <v>109</v>
      </c>
      <c r="H105" s="384"/>
      <c r="I105" s="384"/>
      <c r="J105" s="384"/>
      <c r="K105" s="384"/>
      <c r="L105" s="384"/>
      <c r="M105" s="384"/>
      <c r="N105" s="384"/>
      <c r="O105" s="384"/>
      <c r="P105" s="384"/>
      <c r="Q105" s="222"/>
    </row>
    <row r="106" ht="15">
      <c r="A106" s="7"/>
    </row>
  </sheetData>
  <sheetProtection formatColumns="0" formatRows="0"/>
  <mergeCells count="56">
    <mergeCell ref="D18:D21"/>
    <mergeCell ref="E14:F14"/>
    <mergeCell ref="A15:D15"/>
    <mergeCell ref="B18:B21"/>
    <mergeCell ref="O18:P18"/>
    <mergeCell ref="I18:I21"/>
    <mergeCell ref="P19:P21"/>
    <mergeCell ref="M20:N20"/>
    <mergeCell ref="G18:G21"/>
    <mergeCell ref="E19:E21"/>
    <mergeCell ref="H18:H21"/>
    <mergeCell ref="Q11:R11"/>
    <mergeCell ref="G12:O12"/>
    <mergeCell ref="G14:R14"/>
    <mergeCell ref="O19:O21"/>
    <mergeCell ref="M11:N11"/>
    <mergeCell ref="B11:L11"/>
    <mergeCell ref="C18:C21"/>
    <mergeCell ref="M9:N9"/>
    <mergeCell ref="Q8:R8"/>
    <mergeCell ref="B9:L9"/>
    <mergeCell ref="A14:D14"/>
    <mergeCell ref="A13:D13"/>
    <mergeCell ref="L20:L21"/>
    <mergeCell ref="E15:F15"/>
    <mergeCell ref="E13:F13"/>
    <mergeCell ref="E18:F18"/>
    <mergeCell ref="F19:F21"/>
    <mergeCell ref="Q18:R19"/>
    <mergeCell ref="L19:N19"/>
    <mergeCell ref="K18:N18"/>
    <mergeCell ref="J18:J21"/>
    <mergeCell ref="K19:K21"/>
    <mergeCell ref="J1:R2"/>
    <mergeCell ref="A3:R3"/>
    <mergeCell ref="Q9:R9"/>
    <mergeCell ref="A4:J4"/>
    <mergeCell ref="A6:W6"/>
    <mergeCell ref="G15:T15"/>
    <mergeCell ref="Q10:R10"/>
    <mergeCell ref="Q20:Q21"/>
    <mergeCell ref="R20:R21"/>
    <mergeCell ref="M10:N10"/>
    <mergeCell ref="G13:R13"/>
    <mergeCell ref="B10:L10"/>
    <mergeCell ref="A12:D12"/>
    <mergeCell ref="A18:A21"/>
    <mergeCell ref="E12:F12"/>
    <mergeCell ref="D105:E105"/>
    <mergeCell ref="G105:P105"/>
    <mergeCell ref="G102:Q102"/>
    <mergeCell ref="D103:E103"/>
    <mergeCell ref="G103:P103"/>
    <mergeCell ref="D104:E104"/>
    <mergeCell ref="G104:Q104"/>
    <mergeCell ref="D102:E10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83">
      <selection activeCell="D24" sqref="D24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05" t="s">
        <v>117</v>
      </c>
      <c r="J1" s="405"/>
      <c r="K1" s="405"/>
      <c r="L1" s="405"/>
      <c r="M1" s="405"/>
      <c r="N1" s="69"/>
    </row>
    <row r="2" spans="7:14" s="68" customFormat="1" ht="29.25" customHeight="1">
      <c r="G2" s="69"/>
      <c r="H2" s="69"/>
      <c r="I2" s="405"/>
      <c r="J2" s="405"/>
      <c r="K2" s="405"/>
      <c r="L2" s="405"/>
      <c r="M2" s="405"/>
      <c r="N2" s="69"/>
    </row>
    <row r="3" spans="1:14" s="68" customFormat="1" ht="15">
      <c r="A3" s="406" t="s">
        <v>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69"/>
    </row>
    <row r="4" spans="1:17" s="68" customFormat="1" ht="15">
      <c r="A4" s="406" t="s">
        <v>118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70"/>
      <c r="O4" s="70"/>
      <c r="P4" s="70"/>
      <c r="Q4" s="70"/>
    </row>
    <row r="5" spans="1:17" s="68" customFormat="1" ht="13.5" customHeight="1">
      <c r="A5" s="407" t="s">
        <v>157</v>
      </c>
      <c r="B5" s="407"/>
      <c r="C5" s="407"/>
      <c r="D5" s="71" t="s">
        <v>158</v>
      </c>
      <c r="E5" s="70" t="s">
        <v>151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64" t="str">
        <f>'Ф.№2 місц.'!A6:R6</f>
        <v>За І півріччя  2023 рік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</row>
    <row r="7" s="73" customFormat="1" ht="4.5" customHeight="1" hidden="1"/>
    <row r="8" spans="13:14" s="73" customFormat="1" ht="9" customHeight="1">
      <c r="M8" s="408" t="s">
        <v>2</v>
      </c>
      <c r="N8" s="408"/>
    </row>
    <row r="9" spans="1:15" s="73" customFormat="1" ht="12">
      <c r="A9" s="43" t="s">
        <v>3</v>
      </c>
      <c r="B9" s="409" t="s">
        <v>143</v>
      </c>
      <c r="C9" s="409"/>
      <c r="D9" s="409"/>
      <c r="E9" s="409"/>
      <c r="F9" s="409"/>
      <c r="G9" s="409"/>
      <c r="H9" s="409"/>
      <c r="I9" s="409"/>
      <c r="J9" s="409"/>
      <c r="K9" s="74" t="s">
        <v>136</v>
      </c>
      <c r="M9" s="398">
        <v>41829167</v>
      </c>
      <c r="N9" s="398"/>
      <c r="O9" s="75"/>
    </row>
    <row r="10" spans="1:15" s="73" customFormat="1" ht="11.25" customHeight="1">
      <c r="A10" s="76" t="s">
        <v>4</v>
      </c>
      <c r="B10" s="410" t="s">
        <v>152</v>
      </c>
      <c r="C10" s="410"/>
      <c r="D10" s="410"/>
      <c r="E10" s="410"/>
      <c r="F10" s="410"/>
      <c r="G10" s="410"/>
      <c r="H10" s="410"/>
      <c r="I10" s="410"/>
      <c r="J10" s="410"/>
      <c r="K10" s="74" t="s">
        <v>137</v>
      </c>
      <c r="M10" s="411"/>
      <c r="N10" s="411"/>
      <c r="O10" s="76"/>
    </row>
    <row r="11" spans="1:15" s="73" customFormat="1" ht="11.25" customHeight="1">
      <c r="A11" s="76" t="e">
        <v>#REF!</v>
      </c>
      <c r="B11" s="410" t="s">
        <v>153</v>
      </c>
      <c r="C11" s="410"/>
      <c r="D11" s="410"/>
      <c r="E11" s="410"/>
      <c r="F11" s="410"/>
      <c r="G11" s="410"/>
      <c r="H11" s="410"/>
      <c r="I11" s="410"/>
      <c r="J11" s="410"/>
      <c r="K11" s="74" t="s">
        <v>139</v>
      </c>
      <c r="M11" s="411"/>
      <c r="N11" s="411"/>
      <c r="O11" s="76"/>
    </row>
    <row r="12" spans="1:15" s="73" customFormat="1" ht="12">
      <c r="A12" s="412" t="s">
        <v>110</v>
      </c>
      <c r="B12" s="412"/>
      <c r="C12" s="412"/>
      <c r="D12" s="77"/>
      <c r="E12" s="413" t="s">
        <v>151</v>
      </c>
      <c r="F12" s="413"/>
      <c r="G12" s="413"/>
      <c r="H12" s="413"/>
      <c r="I12" s="413"/>
      <c r="J12" s="413"/>
      <c r="K12" s="78"/>
      <c r="L12" s="79"/>
      <c r="M12" s="79"/>
      <c r="N12" s="80"/>
      <c r="O12" s="75"/>
    </row>
    <row r="13" spans="1:15" s="73" customFormat="1" ht="11.25">
      <c r="A13" s="412" t="s">
        <v>5</v>
      </c>
      <c r="B13" s="412"/>
      <c r="C13" s="412"/>
      <c r="D13" s="81" t="s">
        <v>8</v>
      </c>
      <c r="E13" s="414" t="s">
        <v>8</v>
      </c>
      <c r="F13" s="414"/>
      <c r="G13" s="414"/>
      <c r="H13" s="414"/>
      <c r="I13" s="414"/>
      <c r="J13" s="414"/>
      <c r="K13" s="414"/>
      <c r="L13" s="414"/>
      <c r="M13" s="414"/>
      <c r="N13" s="82"/>
      <c r="O13" s="75"/>
    </row>
    <row r="14" spans="1:15" s="73" customFormat="1" ht="11.25">
      <c r="A14" s="412" t="s">
        <v>6</v>
      </c>
      <c r="B14" s="412"/>
      <c r="C14" s="412"/>
      <c r="D14" s="230" t="s">
        <v>144</v>
      </c>
      <c r="E14" s="413"/>
      <c r="F14" s="413"/>
      <c r="G14" s="413"/>
      <c r="H14" s="413"/>
      <c r="I14" s="413"/>
      <c r="J14" s="413"/>
      <c r="K14" s="413"/>
      <c r="L14" s="413"/>
      <c r="M14" s="413"/>
      <c r="N14" s="82"/>
      <c r="O14" s="75"/>
    </row>
    <row r="15" spans="1:25" s="73" customFormat="1" ht="30.75" customHeight="1">
      <c r="A15" s="412" t="s">
        <v>7</v>
      </c>
      <c r="B15" s="412"/>
      <c r="C15" s="412"/>
      <c r="D15" s="81" t="s">
        <v>8</v>
      </c>
      <c r="E15" s="365" t="str">
        <f>'Ф.№2 місц.'!E15:R15</f>
        <v>Романівська початкова школа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</row>
    <row r="16" s="73" customFormat="1" ht="11.25">
      <c r="A16" s="83" t="s">
        <v>181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15" t="s">
        <v>10</v>
      </c>
      <c r="B18" s="415" t="s">
        <v>119</v>
      </c>
      <c r="C18" s="415" t="s">
        <v>12</v>
      </c>
      <c r="D18" s="415" t="s">
        <v>120</v>
      </c>
      <c r="E18" s="415" t="s">
        <v>14</v>
      </c>
      <c r="F18" s="415"/>
      <c r="G18" s="415" t="s">
        <v>15</v>
      </c>
      <c r="H18" s="415" t="s">
        <v>121</v>
      </c>
      <c r="I18" s="415" t="s">
        <v>122</v>
      </c>
      <c r="J18" s="415" t="s">
        <v>19</v>
      </c>
      <c r="K18" s="415"/>
      <c r="L18" s="415" t="s">
        <v>20</v>
      </c>
      <c r="M18" s="416" t="s">
        <v>21</v>
      </c>
      <c r="N18" s="416"/>
    </row>
    <row r="19" spans="1:14" s="73" customFormat="1" ht="16.5" customHeight="1" thickBot="1" thickTop="1">
      <c r="A19" s="415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6"/>
      <c r="N19" s="416"/>
    </row>
    <row r="20" spans="1:14" s="73" customFormat="1" ht="36.75" customHeight="1" thickBot="1" thickTop="1">
      <c r="A20" s="415"/>
      <c r="B20" s="415"/>
      <c r="C20" s="415"/>
      <c r="D20" s="415"/>
      <c r="E20" s="84" t="s">
        <v>22</v>
      </c>
      <c r="F20" s="85" t="s">
        <v>23</v>
      </c>
      <c r="G20" s="415"/>
      <c r="H20" s="415"/>
      <c r="I20" s="415"/>
      <c r="J20" s="84" t="s">
        <v>22</v>
      </c>
      <c r="K20" s="85" t="s">
        <v>123</v>
      </c>
      <c r="L20" s="415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1980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1980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f>I23</f>
        <v>1980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1980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1980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1980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1980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1980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1980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</f>
        <v>1980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/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/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>
        <f>J39</f>
        <v>1980</v>
      </c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>
        <v>1980</v>
      </c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170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171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8" ht="15">
      <c r="A101" s="220" t="str">
        <f>'Ф.№2 місц.'!A101</f>
        <v>Керівник </v>
      </c>
      <c r="B101" s="134"/>
      <c r="C101" s="220"/>
      <c r="D101" s="362"/>
      <c r="E101" s="362"/>
      <c r="F101" s="220"/>
      <c r="G101" s="360" t="str">
        <f>'Ф.№2 місц.'!G101:Q101</f>
        <v>Роман СТАШКЕВИЧ</v>
      </c>
      <c r="H101" s="360"/>
      <c r="I101" s="360"/>
      <c r="J101" s="360"/>
      <c r="K101" s="360"/>
      <c r="L101" s="360"/>
      <c r="M101" s="360"/>
      <c r="N101" s="360"/>
      <c r="O101" s="354"/>
      <c r="P101" s="354"/>
      <c r="Q101" s="354"/>
      <c r="R101" s="358"/>
    </row>
    <row r="102" spans="1:18" ht="12.75" customHeight="1">
      <c r="A102" s="134"/>
      <c r="B102" s="220"/>
      <c r="C102" s="220"/>
      <c r="D102" s="359" t="s">
        <v>108</v>
      </c>
      <c r="E102" s="359"/>
      <c r="F102" s="220"/>
      <c r="G102" s="361" t="s">
        <v>109</v>
      </c>
      <c r="H102" s="361"/>
      <c r="I102" s="361"/>
      <c r="J102" s="361"/>
      <c r="K102" s="361"/>
      <c r="L102" s="361"/>
      <c r="M102" s="361"/>
      <c r="N102" s="361"/>
      <c r="O102" s="356"/>
      <c r="P102" s="356"/>
      <c r="Q102" s="357"/>
      <c r="R102" s="358"/>
    </row>
    <row r="103" spans="1:18" ht="15">
      <c r="A103" s="220" t="s">
        <v>154</v>
      </c>
      <c r="B103" s="134"/>
      <c r="C103" s="220"/>
      <c r="D103" s="363"/>
      <c r="E103" s="363"/>
      <c r="F103" s="220"/>
      <c r="G103" s="360" t="s">
        <v>183</v>
      </c>
      <c r="H103" s="360"/>
      <c r="I103" s="360"/>
      <c r="J103" s="360"/>
      <c r="K103" s="360"/>
      <c r="L103" s="360"/>
      <c r="M103" s="360"/>
      <c r="N103" s="360"/>
      <c r="O103" s="354"/>
      <c r="P103" s="354"/>
      <c r="Q103" s="354"/>
      <c r="R103" s="358"/>
    </row>
    <row r="104" spans="1:18" ht="12" customHeight="1">
      <c r="A104" s="221"/>
      <c r="B104" s="134"/>
      <c r="C104" s="220"/>
      <c r="D104" s="359" t="s">
        <v>108</v>
      </c>
      <c r="E104" s="359"/>
      <c r="F104" s="134"/>
      <c r="G104" s="361" t="s">
        <v>109</v>
      </c>
      <c r="H104" s="361"/>
      <c r="I104" s="361"/>
      <c r="J104" s="361"/>
      <c r="K104" s="361"/>
      <c r="L104" s="361"/>
      <c r="M104" s="361"/>
      <c r="N104" s="361"/>
      <c r="O104" s="356"/>
      <c r="P104" s="356"/>
      <c r="Q104" s="222"/>
      <c r="R104" s="358"/>
    </row>
    <row r="105" ht="15">
      <c r="A105" s="221"/>
    </row>
    <row r="106" ht="12.75">
      <c r="A106" s="73"/>
    </row>
  </sheetData>
  <sheetProtection/>
  <mergeCells count="39"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2:E102"/>
    <mergeCell ref="A15:C15"/>
    <mergeCell ref="E15:Y15"/>
    <mergeCell ref="A18:A20"/>
    <mergeCell ref="B18:B20"/>
    <mergeCell ref="C18:C20"/>
    <mergeCell ref="D18:D20"/>
    <mergeCell ref="A12:C12"/>
    <mergeCell ref="E12:J12"/>
    <mergeCell ref="A13:C13"/>
    <mergeCell ref="E13:M13"/>
    <mergeCell ref="A14:C14"/>
    <mergeCell ref="E14:M14"/>
    <mergeCell ref="B9:J9"/>
    <mergeCell ref="M9:N9"/>
    <mergeCell ref="A6:W6"/>
    <mergeCell ref="B10:J10"/>
    <mergeCell ref="M10:N10"/>
    <mergeCell ref="B11:J11"/>
    <mergeCell ref="M11:N11"/>
    <mergeCell ref="D103:E103"/>
    <mergeCell ref="G101:N101"/>
    <mergeCell ref="G102:N102"/>
    <mergeCell ref="G103:N103"/>
    <mergeCell ref="D101:E101"/>
    <mergeCell ref="I1:M2"/>
    <mergeCell ref="A3:M3"/>
    <mergeCell ref="A4:M4"/>
    <mergeCell ref="A5:C5"/>
    <mergeCell ref="M8:N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79">
      <selection activeCell="A7" sqref="A7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4" t="s">
        <v>135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135"/>
    </row>
    <row r="2" spans="7:19" s="134" customFormat="1" ht="36.75" customHeight="1"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135"/>
    </row>
    <row r="3" spans="7:19" s="134" customFormat="1" ht="0.75" customHeight="1"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35"/>
    </row>
    <row r="4" spans="1:22" s="134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136"/>
      <c r="T4" s="136"/>
      <c r="U4" s="136"/>
      <c r="V4" s="136"/>
    </row>
    <row r="5" spans="1:22" s="134" customFormat="1" ht="15">
      <c r="A5" s="425" t="s">
        <v>149</v>
      </c>
      <c r="B5" s="425"/>
      <c r="C5" s="425"/>
      <c r="D5" s="425"/>
      <c r="E5" s="425"/>
      <c r="F5" s="425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4" t="s">
        <v>187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6" t="s">
        <v>143</v>
      </c>
      <c r="C9" s="426"/>
      <c r="D9" s="426"/>
      <c r="E9" s="426"/>
      <c r="F9" s="426"/>
      <c r="G9" s="426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0" t="s">
        <v>152</v>
      </c>
      <c r="C10" s="420"/>
      <c r="D10" s="420"/>
      <c r="E10" s="420"/>
      <c r="F10" s="420"/>
      <c r="G10" s="420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1" t="s">
        <v>153</v>
      </c>
      <c r="C11" s="421"/>
      <c r="D11" s="421"/>
      <c r="E11" s="421"/>
      <c r="F11" s="421"/>
      <c r="G11" s="421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22" t="s">
        <v>151</v>
      </c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17" t="s">
        <v>151</v>
      </c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172</v>
      </c>
      <c r="E15" s="365" t="str">
        <f>'[1]РОМАНІВКА'!$C$2</f>
        <v>Романівська початкова школа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86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</row>
    <row r="19" spans="1:18" s="138" customFormat="1" ht="11.25" customHeight="1" thickBot="1" thickTop="1">
      <c r="A19" s="427" t="s">
        <v>10</v>
      </c>
      <c r="B19" s="428" t="s">
        <v>119</v>
      </c>
      <c r="C19" s="427" t="s">
        <v>12</v>
      </c>
      <c r="D19" s="428" t="s">
        <v>13</v>
      </c>
      <c r="E19" s="428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8" t="s">
        <v>21</v>
      </c>
    </row>
    <row r="20" spans="1:18" s="138" customFormat="1" ht="14.25" customHeight="1" thickBot="1" thickTop="1">
      <c r="A20" s="427"/>
      <c r="B20" s="428"/>
      <c r="C20" s="427"/>
      <c r="D20" s="428"/>
      <c r="E20" s="428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8"/>
    </row>
    <row r="21" spans="1:18" s="138" customFormat="1" ht="34.5" customHeight="1" thickBot="1" thickTop="1">
      <c r="A21" s="427"/>
      <c r="B21" s="428"/>
      <c r="C21" s="427"/>
      <c r="D21" s="428"/>
      <c r="E21" s="428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8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1000199.95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154327.12</v>
      </c>
      <c r="H23" s="158">
        <f t="shared" si="0"/>
        <v>269315.46</v>
      </c>
      <c r="I23" s="158">
        <f t="shared" si="0"/>
        <v>0</v>
      </c>
      <c r="J23" s="158">
        <f t="shared" si="0"/>
        <v>0</v>
      </c>
      <c r="K23" s="158">
        <f t="shared" si="0"/>
        <v>423642.58</v>
      </c>
      <c r="L23" s="158">
        <f t="shared" si="0"/>
        <v>154327.12</v>
      </c>
      <c r="M23" s="158">
        <f t="shared" si="0"/>
        <v>269315.46</v>
      </c>
      <c r="N23" s="158">
        <f t="shared" si="0"/>
        <v>0</v>
      </c>
      <c r="O23" s="158">
        <f t="shared" si="0"/>
        <v>0</v>
      </c>
      <c r="P23" s="158">
        <f t="shared" si="0"/>
        <v>423642.58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1000199.95</v>
      </c>
      <c r="E24" s="158">
        <v>0</v>
      </c>
      <c r="F24" s="158">
        <f aca="true" t="shared" si="1" ref="F24:R24">F25+F30+F47+F50+F54+F58</f>
        <v>0</v>
      </c>
      <c r="G24" s="158">
        <f t="shared" si="1"/>
        <v>154327.12</v>
      </c>
      <c r="H24" s="158">
        <f t="shared" si="1"/>
        <v>269315.46</v>
      </c>
      <c r="I24" s="158">
        <f t="shared" si="1"/>
        <v>0</v>
      </c>
      <c r="J24" s="158">
        <f t="shared" si="1"/>
        <v>0</v>
      </c>
      <c r="K24" s="158">
        <f t="shared" si="1"/>
        <v>423642.58</v>
      </c>
      <c r="L24" s="158">
        <f t="shared" si="1"/>
        <v>154327.12</v>
      </c>
      <c r="M24" s="158">
        <f t="shared" si="1"/>
        <v>269315.46</v>
      </c>
      <c r="N24" s="158">
        <f t="shared" si="1"/>
        <v>0</v>
      </c>
      <c r="O24" s="158">
        <f t="shared" si="1"/>
        <v>0</v>
      </c>
      <c r="P24" s="158">
        <f t="shared" si="1"/>
        <v>423642.58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738870</v>
      </c>
      <c r="E25" s="158">
        <v>0</v>
      </c>
      <c r="F25" s="158">
        <f aca="true" t="shared" si="2" ref="F25:R25">F26+F29</f>
        <v>0</v>
      </c>
      <c r="G25" s="158">
        <f t="shared" si="2"/>
        <v>111556.74</v>
      </c>
      <c r="H25" s="158">
        <f t="shared" si="2"/>
        <v>209640.27</v>
      </c>
      <c r="I25" s="158">
        <f t="shared" si="2"/>
        <v>0</v>
      </c>
      <c r="J25" s="158">
        <f t="shared" si="2"/>
        <v>0</v>
      </c>
      <c r="K25" s="158">
        <f t="shared" si="2"/>
        <v>321197.01</v>
      </c>
      <c r="L25" s="158">
        <f t="shared" si="2"/>
        <v>111556.74</v>
      </c>
      <c r="M25" s="158">
        <f t="shared" si="2"/>
        <v>209640.27</v>
      </c>
      <c r="N25" s="158">
        <f t="shared" si="2"/>
        <v>0</v>
      </c>
      <c r="O25" s="158">
        <f t="shared" si="2"/>
        <v>0</v>
      </c>
      <c r="P25" s="158">
        <f t="shared" si="2"/>
        <v>321197.01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605630</v>
      </c>
      <c r="E26" s="164"/>
      <c r="F26" s="163">
        <f>SUM(F27:F28)</f>
        <v>0</v>
      </c>
      <c r="G26" s="163">
        <f>SUM(G27:G28)</f>
        <v>91347.13</v>
      </c>
      <c r="H26" s="163">
        <f>SUM(H27:H28)</f>
        <v>172231.11</v>
      </c>
      <c r="I26" s="163">
        <f>SUM(I27:I28)</f>
        <v>0</v>
      </c>
      <c r="J26" s="163">
        <f>SUM(J27:J28)</f>
        <v>0</v>
      </c>
      <c r="K26" s="158">
        <f aca="true" t="shared" si="3" ref="K26:K35">G26+H26+I26+J26</f>
        <v>263578.24</v>
      </c>
      <c r="L26" s="163">
        <f aca="true" t="shared" si="4" ref="L26:R26">SUM(L27:L28)</f>
        <v>91347.13</v>
      </c>
      <c r="M26" s="163">
        <f t="shared" si="4"/>
        <v>172231.11</v>
      </c>
      <c r="N26" s="163">
        <f t="shared" si="4"/>
        <v>0</v>
      </c>
      <c r="O26" s="163">
        <f t="shared" si="4"/>
        <v>0</v>
      </c>
      <c r="P26" s="163">
        <f t="shared" si="4"/>
        <v>263578.24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'[1]РОМАНІВКА'!$E$3</f>
        <v>605630</v>
      </c>
      <c r="E27" s="168">
        <v>0</v>
      </c>
      <c r="F27" s="167">
        <v>0</v>
      </c>
      <c r="G27" s="326">
        <f>'[1]РОМАНІВКА'!$U$3</f>
        <v>91347.13</v>
      </c>
      <c r="H27" s="326">
        <f>'[1]РОМАНІВКА'!$AK$3</f>
        <v>172231.11</v>
      </c>
      <c r="I27" s="326">
        <f>'[1]РОМАНІВКА'!$BA$3</f>
        <v>0</v>
      </c>
      <c r="J27" s="326">
        <f>'[1]РОМАНІВКА'!$BQ$3</f>
        <v>0</v>
      </c>
      <c r="K27" s="158">
        <f t="shared" si="3"/>
        <v>263578.24</v>
      </c>
      <c r="L27" s="331">
        <f>'[1]РОМАНІВКА'!$T$7</f>
        <v>91347.13</v>
      </c>
      <c r="M27" s="331">
        <f>'[1]РОМАНІВКА'!$AJ$7</f>
        <v>172231.11</v>
      </c>
      <c r="N27" s="331">
        <f>'[1]РОМАНІВКА'!$AZ$7</f>
        <v>0</v>
      </c>
      <c r="O27" s="331">
        <f>'[1]РОМАНІВКА'!$BP$7</f>
        <v>0</v>
      </c>
      <c r="P27" s="164">
        <f>L27+M27+N27+O27</f>
        <v>263578.24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'[1]РОМАНІВКА'!$E$4</f>
        <v>133240</v>
      </c>
      <c r="E29" s="164"/>
      <c r="F29" s="164">
        <v>0</v>
      </c>
      <c r="G29" s="326">
        <f>'[1]РОМАНІВКА'!$U$4</f>
        <v>20209.61</v>
      </c>
      <c r="H29" s="326">
        <f>'[1]РОМАНІВКА'!$AK$4</f>
        <v>37409.16</v>
      </c>
      <c r="I29" s="326">
        <f>'[1]РОМАНІВКА'!$BA$4</f>
        <v>0</v>
      </c>
      <c r="J29" s="326">
        <f>'[1]РОМАНІВКА'!$BQ$4</f>
        <v>0</v>
      </c>
      <c r="K29" s="158">
        <f t="shared" si="3"/>
        <v>57618.770000000004</v>
      </c>
      <c r="L29" s="332">
        <f>'[1]РОМАНІВКА'!$U$7</f>
        <v>20209.61</v>
      </c>
      <c r="M29" s="332">
        <f>'[1]РОМАНІВКА'!$AK$7</f>
        <v>37409.16</v>
      </c>
      <c r="N29" s="332">
        <f>'[1]РОМАНІВКА'!$BA$7</f>
        <v>0</v>
      </c>
      <c r="O29" s="332">
        <f>'[1]РОМАНІВКА'!$BQ$7</f>
        <v>0</v>
      </c>
      <c r="P29" s="164">
        <f>L29+M29+N29+O29</f>
        <v>57618.770000000004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260429.95</v>
      </c>
      <c r="E30" s="172">
        <v>0</v>
      </c>
      <c r="F30" s="172">
        <f aca="true" t="shared" si="6" ref="F30:R30">SUM(F31:F37)+F44</f>
        <v>0</v>
      </c>
      <c r="G30" s="172">
        <f t="shared" si="6"/>
        <v>42770.38</v>
      </c>
      <c r="H30" s="172">
        <f t="shared" si="6"/>
        <v>58848.75</v>
      </c>
      <c r="I30" s="172">
        <f t="shared" si="6"/>
        <v>0</v>
      </c>
      <c r="J30" s="172">
        <f t="shared" si="6"/>
        <v>0</v>
      </c>
      <c r="K30" s="172">
        <f t="shared" si="6"/>
        <v>101619.13</v>
      </c>
      <c r="L30" s="172">
        <f t="shared" si="6"/>
        <v>42770.38</v>
      </c>
      <c r="M30" s="172">
        <f t="shared" si="6"/>
        <v>58848.75</v>
      </c>
      <c r="N30" s="172">
        <f t="shared" si="6"/>
        <v>0</v>
      </c>
      <c r="O30" s="172">
        <f t="shared" si="6"/>
        <v>0</v>
      </c>
      <c r="P30" s="172">
        <f t="shared" si="6"/>
        <v>101619.13</v>
      </c>
      <c r="Q30" s="172">
        <f t="shared" si="6"/>
        <v>0</v>
      </c>
      <c r="R30" s="172">
        <f t="shared" si="6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'[1]РОМАНІВКА'!$E$32</f>
        <v>7500</v>
      </c>
      <c r="E31" s="163">
        <v>0</v>
      </c>
      <c r="F31" s="164">
        <v>0</v>
      </c>
      <c r="G31" s="344">
        <f>'[1]РОМАНІВКА'!$U$32</f>
        <v>870</v>
      </c>
      <c r="H31" s="344">
        <f>'[1]РОМАНІВКА'!$AK$32</f>
        <v>377.36</v>
      </c>
      <c r="I31" s="344">
        <f>'[1]РОМАНІВКА'!$BA$32</f>
        <v>0</v>
      </c>
      <c r="J31" s="344">
        <f>'[1]РОМАНІВКА'!$BQ$32</f>
        <v>0</v>
      </c>
      <c r="K31" s="158">
        <f t="shared" si="3"/>
        <v>1247.3600000000001</v>
      </c>
      <c r="L31" s="344">
        <f>'[1]РОМАНІВКА'!$U$33</f>
        <v>870</v>
      </c>
      <c r="M31" s="344">
        <f>'[1]РОМАНІВКА'!$AK$33</f>
        <v>377.36</v>
      </c>
      <c r="N31" s="344">
        <f>'[1]РОМАНІВКА'!$BA$33</f>
        <v>0</v>
      </c>
      <c r="O31" s="344">
        <f>'[1]РОМАНІВКА'!$BQ$33</f>
        <v>0</v>
      </c>
      <c r="P31" s="164">
        <f aca="true" t="shared" si="7" ref="P31:P36">L31+M31+N31+O31</f>
        <v>1247.3600000000001</v>
      </c>
      <c r="Q31" s="164">
        <v>0</v>
      </c>
      <c r="R31" s="169">
        <f t="shared" si="5"/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'[1]РОМАНІВКА'!$E$66</f>
        <v>0</v>
      </c>
      <c r="E32" s="164"/>
      <c r="F32" s="164">
        <v>0</v>
      </c>
      <c r="G32" s="344">
        <f>'[1]РОМАНІВКА'!$U$66</f>
        <v>0</v>
      </c>
      <c r="H32" s="344">
        <f>'[1]РОМАНІВКА'!$AK$66</f>
        <v>0</v>
      </c>
      <c r="I32" s="344">
        <f>'[1]РОМАНІВКА'!$BA$66</f>
        <v>0</v>
      </c>
      <c r="J32" s="344">
        <f>'[1]РОМАНІВКА'!$BQ$66</f>
        <v>0</v>
      </c>
      <c r="K32" s="158">
        <f t="shared" si="3"/>
        <v>0</v>
      </c>
      <c r="L32" s="344">
        <f>'[1]РОМАНІВКА'!$U$66</f>
        <v>0</v>
      </c>
      <c r="M32" s="344">
        <f>'[1]РОМАНІВКА'!$AK$66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'[1]РОМАНІВКА'!$E$69</f>
        <v>63370</v>
      </c>
      <c r="E33" s="164"/>
      <c r="F33" s="164">
        <v>0</v>
      </c>
      <c r="G33" s="344">
        <f>'[1]РОМАНІВКА'!$U$69</f>
        <v>5269.59</v>
      </c>
      <c r="H33" s="344">
        <f>'[1]РОМАНІВКА'!$AK$69</f>
        <v>19531.809999999998</v>
      </c>
      <c r="I33" s="344">
        <f>'[1]РОМАНІВКА'!$BA$69</f>
        <v>0</v>
      </c>
      <c r="J33" s="344">
        <f>'[1]РОМАНІВКА'!$BQ$69</f>
        <v>0</v>
      </c>
      <c r="K33" s="158">
        <f t="shared" si="3"/>
        <v>24801.399999999998</v>
      </c>
      <c r="L33" s="344">
        <f>'[1]РОМАНІВКА'!$U$70</f>
        <v>5269.59</v>
      </c>
      <c r="M33" s="344">
        <f>'[1]РОМАНІВКА'!$AK$70</f>
        <v>19531.809999999998</v>
      </c>
      <c r="N33" s="344">
        <f>'[1]РОМАНІВКА'!$BA$70</f>
        <v>0</v>
      </c>
      <c r="O33" s="344">
        <f>'[1]РОМАНІВКА'!$BQ$70</f>
        <v>0</v>
      </c>
      <c r="P33" s="164">
        <f t="shared" si="7"/>
        <v>24801.399999999998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'[1]РОМАНІВКА'!$E$121</f>
        <v>57309.95</v>
      </c>
      <c r="E34" s="163">
        <v>0</v>
      </c>
      <c r="F34" s="164">
        <v>0</v>
      </c>
      <c r="G34" s="344">
        <f>'[1]РОМАНІВКА'!$U$121</f>
        <v>4078.95</v>
      </c>
      <c r="H34" s="344">
        <f>'[1]РОМАНІВКА'!$AK$121</f>
        <v>1731</v>
      </c>
      <c r="I34" s="344">
        <f>'[1]РОМАНІВКА'!$BA$121</f>
        <v>0</v>
      </c>
      <c r="J34" s="344">
        <f>'[1]РОМАНІВКА'!$BQ$121</f>
        <v>0</v>
      </c>
      <c r="K34" s="158">
        <f t="shared" si="3"/>
        <v>5809.95</v>
      </c>
      <c r="L34" s="344">
        <f>'[1]РОМАНІВКА'!$U$122</f>
        <v>4078.95</v>
      </c>
      <c r="M34" s="344">
        <f>'[1]РОМАНІВКА'!$AK$122</f>
        <v>1731</v>
      </c>
      <c r="N34" s="344">
        <f>'[1]РОМАНІВКА'!$BA$122</f>
        <v>0</v>
      </c>
      <c r="O34" s="344">
        <f>'[1]РОМАНІВКА'!$BQ$122</f>
        <v>0</v>
      </c>
      <c r="P34" s="164">
        <f t="shared" si="7"/>
        <v>5809.95</v>
      </c>
      <c r="Q34" s="164">
        <v>0</v>
      </c>
      <c r="R34" s="169">
        <f t="shared" si="5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'[1]РОМАНІВКА'!$E$124</f>
        <v>2300</v>
      </c>
      <c r="E35" s="163">
        <v>0</v>
      </c>
      <c r="F35" s="164">
        <v>0</v>
      </c>
      <c r="G35" s="344">
        <f>'[1]РОМАНІВКА'!$U$124</f>
        <v>0</v>
      </c>
      <c r="H35" s="344">
        <f>'[1]РОМАНІВКА'!$AK$124</f>
        <v>0</v>
      </c>
      <c r="I35" s="344">
        <f>'[1]РОМАНІВКА'!$BA$124</f>
        <v>0</v>
      </c>
      <c r="J35" s="344">
        <f>'[1]РОМАНІВКА'!$BQ$124</f>
        <v>0</v>
      </c>
      <c r="K35" s="158">
        <f t="shared" si="3"/>
        <v>0</v>
      </c>
      <c r="L35" s="344">
        <f>'[1]РОМАНІВКА'!$U$125</f>
        <v>0</v>
      </c>
      <c r="M35" s="344">
        <f>'[1]РОМАНІВКА'!$AK$125</f>
        <v>0</v>
      </c>
      <c r="N35" s="344">
        <f>'[1]РОМАНІВКА'!$BA$125</f>
        <v>0</v>
      </c>
      <c r="O35" s="344">
        <f>'[1]РОМАНІВКА'!$BQ$125</f>
        <v>0</v>
      </c>
      <c r="P35" s="164">
        <f t="shared" si="7"/>
        <v>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126810</v>
      </c>
      <c r="E37" s="224"/>
      <c r="F37" s="172">
        <f aca="true" t="shared" si="8" ref="F37:R37">SUM(F38:F43)</f>
        <v>0</v>
      </c>
      <c r="G37" s="172">
        <f t="shared" si="8"/>
        <v>32551.839999999997</v>
      </c>
      <c r="H37" s="172">
        <f t="shared" si="8"/>
        <v>37208.58</v>
      </c>
      <c r="I37" s="172">
        <f t="shared" si="8"/>
        <v>0</v>
      </c>
      <c r="J37" s="172">
        <f t="shared" si="8"/>
        <v>0</v>
      </c>
      <c r="K37" s="172">
        <f t="shared" si="8"/>
        <v>69760.42</v>
      </c>
      <c r="L37" s="172">
        <f t="shared" si="8"/>
        <v>32551.839999999997</v>
      </c>
      <c r="M37" s="172">
        <f t="shared" si="8"/>
        <v>37208.58</v>
      </c>
      <c r="N37" s="172">
        <f t="shared" si="8"/>
        <v>0</v>
      </c>
      <c r="O37" s="172">
        <f t="shared" si="8"/>
        <v>0</v>
      </c>
      <c r="P37" s="172">
        <f t="shared" si="8"/>
        <v>69760.42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'[1]РОМАНІВКА'!$E$127</f>
        <v>0</v>
      </c>
      <c r="E38" s="168">
        <v>0</v>
      </c>
      <c r="F38" s="167">
        <v>0</v>
      </c>
      <c r="G38" s="351">
        <f>'[1]РОМАНІВКА'!$U$127</f>
        <v>0</v>
      </c>
      <c r="H38" s="351">
        <f>'[1]РОМАНІВКА'!$AK$127</f>
        <v>0</v>
      </c>
      <c r="I38" s="351">
        <f>'[1]РОМАНІВКА'!$BA$127</f>
        <v>0</v>
      </c>
      <c r="J38" s="351">
        <f>'[1]РОМАНІВКА'!$BQ$127</f>
        <v>0</v>
      </c>
      <c r="K38" s="158">
        <f>G38+H38+I38+J38</f>
        <v>0</v>
      </c>
      <c r="L38" s="351">
        <f>'[1]РОМАНІВКА'!$U$128</f>
        <v>0</v>
      </c>
      <c r="M38" s="351">
        <f>'[1]РОМАНІВКА'!$AK$128</f>
        <v>0</v>
      </c>
      <c r="N38" s="351">
        <f>'[1]РОМАНІВКА'!$BA$128</f>
        <v>0</v>
      </c>
      <c r="O38" s="351">
        <f>'[1]РОМАНІВКА'!$BQ$128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'[1]РОМАНІВКА'!$E$129</f>
        <v>0</v>
      </c>
      <c r="E39" s="168">
        <v>0</v>
      </c>
      <c r="F39" s="167">
        <v>0</v>
      </c>
      <c r="G39" s="351">
        <f>'[1]РОМАНІВКА'!$U$129</f>
        <v>0</v>
      </c>
      <c r="H39" s="351">
        <f>'[1]РОМАНІВКА'!$AK$129</f>
        <v>0</v>
      </c>
      <c r="I39" s="351">
        <f>'[1]РОМАНІВКА'!$BA$129</f>
        <v>0</v>
      </c>
      <c r="J39" s="351">
        <f>'[1]РОМАНІВКА'!$BQ$129</f>
        <v>0</v>
      </c>
      <c r="K39" s="158">
        <f>G39+H39+I39+J39</f>
        <v>0</v>
      </c>
      <c r="L39" s="351">
        <f>'[1]РОМАНІВКА'!$U$130</f>
        <v>0</v>
      </c>
      <c r="M39" s="351">
        <f>'[1]РОМАНІВКА'!$AK$130</f>
        <v>0</v>
      </c>
      <c r="N39" s="351">
        <f>'[1]РОМАНІВКА'!$BA$130</f>
        <v>0</v>
      </c>
      <c r="O39" s="351">
        <f>'[1]РОМАНІВКА'!$BQ$130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'[1]РОМАНІВКА'!$E$131</f>
        <v>29320</v>
      </c>
      <c r="E40" s="168">
        <v>0</v>
      </c>
      <c r="F40" s="167">
        <v>0</v>
      </c>
      <c r="G40" s="351">
        <f>'[1]РОМАНІВКА'!$U$131</f>
        <v>4027.24</v>
      </c>
      <c r="H40" s="351">
        <f>'[1]РОМАНІВКА'!$AK$131</f>
        <v>11755.869999999999</v>
      </c>
      <c r="I40" s="351">
        <f>'[1]РОМАНІВКА'!$BA$131</f>
        <v>0</v>
      </c>
      <c r="J40" s="351">
        <f>'[1]РОМАНІВКА'!$BQ$131</f>
        <v>0</v>
      </c>
      <c r="K40" s="158">
        <f>G40+H40+I40+J40</f>
        <v>15783.109999999999</v>
      </c>
      <c r="L40" s="351">
        <f>'[1]РОМАНІВКА'!$U$132</f>
        <v>4027.24</v>
      </c>
      <c r="M40" s="351">
        <f>'[1]РОМАНІВКА'!$AK$132</f>
        <v>11755.869999999999</v>
      </c>
      <c r="N40" s="351">
        <f>'[1]РОМАНІВКА'!$BA$132</f>
        <v>0</v>
      </c>
      <c r="O40" s="351">
        <f>'[1]РОМАНІВКА'!$BQ$132</f>
        <v>0</v>
      </c>
      <c r="P40" s="167">
        <f t="shared" si="9"/>
        <v>15783.109999999999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351">
        <f>'[1]РОМАНІВКА'!$E$133</f>
        <v>95260</v>
      </c>
      <c r="E41" s="168">
        <v>0</v>
      </c>
      <c r="F41" s="167">
        <v>0</v>
      </c>
      <c r="G41" s="351">
        <f>'[1]РОМАНІВКА'!$U$133</f>
        <v>28524.6</v>
      </c>
      <c r="H41" s="351">
        <f>'[1]РОМАНІВКА'!$AK$133</f>
        <v>25452.71</v>
      </c>
      <c r="I41" s="351">
        <f>'[1]РОМАНІВКА'!$BA$133</f>
        <v>0</v>
      </c>
      <c r="J41" s="351">
        <f>'[1]РОМАНІВКА'!$BQ$133</f>
        <v>0</v>
      </c>
      <c r="K41" s="158">
        <f>G41+H41+I41+J41</f>
        <v>53977.31</v>
      </c>
      <c r="L41" s="351">
        <f>'[1]РОМАНІВКА'!$U$134</f>
        <v>28524.6</v>
      </c>
      <c r="M41" s="351">
        <f>'[1]РОМАНІВКА'!$AK$134</f>
        <v>25452.71</v>
      </c>
      <c r="N41" s="351">
        <f>'[1]РОМАНІВКА'!$BA$134</f>
        <v>0</v>
      </c>
      <c r="O41" s="351">
        <f>'[1]РОМАНІВКА'!$BQ$134</f>
        <v>0</v>
      </c>
      <c r="P41" s="167">
        <f t="shared" si="9"/>
        <v>53977.31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351">
        <f>'[1]РОМАНІВКА'!$E$135</f>
        <v>2230</v>
      </c>
      <c r="E42" s="168">
        <v>0</v>
      </c>
      <c r="F42" s="167">
        <v>0</v>
      </c>
      <c r="G42" s="351">
        <f>'[1]РОМАНІВКА'!$U$135</f>
        <v>0</v>
      </c>
      <c r="H42" s="351">
        <f>'[1]РОМАНІВКА'!$AK$135</f>
        <v>0</v>
      </c>
      <c r="I42" s="351">
        <f>'[1]РОМАНІВКА'!$BA$135</f>
        <v>0</v>
      </c>
      <c r="J42" s="351">
        <f>'[1]РОМАНІВКА'!$BQ$135</f>
        <v>0</v>
      </c>
      <c r="K42" s="158">
        <f>G42+H42+I42+J42</f>
        <v>0</v>
      </c>
      <c r="L42" s="351">
        <f>'[1]РОМАНІВКА'!$U$136</f>
        <v>0</v>
      </c>
      <c r="M42" s="351">
        <f>'[1]РОМАНІВКА'!$AK$136</f>
        <v>0</v>
      </c>
      <c r="N42" s="351">
        <f>'[1]РОМАНІВКА'!$BA$136</f>
        <v>0</v>
      </c>
      <c r="O42" s="351">
        <f>'[1]РОМАНІВКА'!$BQ$136</f>
        <v>0</v>
      </c>
      <c r="P42" s="167">
        <f t="shared" si="9"/>
        <v>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3140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0</v>
      </c>
      <c r="J44" s="172">
        <f t="shared" si="11"/>
        <v>0</v>
      </c>
      <c r="K44" s="172">
        <f t="shared" si="11"/>
        <v>0</v>
      </c>
      <c r="L44" s="172">
        <f t="shared" si="11"/>
        <v>0</v>
      </c>
      <c r="M44" s="172">
        <f t="shared" si="11"/>
        <v>0</v>
      </c>
      <c r="N44" s="172">
        <f t="shared" si="11"/>
        <v>0</v>
      </c>
      <c r="O44" s="172">
        <f t="shared" si="11"/>
        <v>0</v>
      </c>
      <c r="P44" s="172">
        <f t="shared" si="11"/>
        <v>0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'[1]РОМАНІВКА'!$E$143</f>
        <v>3140</v>
      </c>
      <c r="E46" s="167"/>
      <c r="F46" s="167">
        <v>0</v>
      </c>
      <c r="G46" s="351">
        <f>'[1]РОМАНІВКА'!$U$143</f>
        <v>0</v>
      </c>
      <c r="H46" s="351">
        <f>'[1]РОМАНІВКА'!$AK$143</f>
        <v>0</v>
      </c>
      <c r="I46" s="351">
        <f>'[1]РОМАНІВКА'!$BA$143</f>
        <v>0</v>
      </c>
      <c r="J46" s="351">
        <f>'[1]РОМАНІВКА'!$BQ$143</f>
        <v>0</v>
      </c>
      <c r="K46" s="158">
        <f>G46+H46+I46+J46</f>
        <v>0</v>
      </c>
      <c r="L46" s="351">
        <f>'[1]РОМАНІВКА'!$U$144</f>
        <v>0</v>
      </c>
      <c r="M46" s="351">
        <f>'[1]РОМАНІВКА'!$AK$144</f>
        <v>0</v>
      </c>
      <c r="N46" s="351">
        <f>'[1]РОМАНІВКА'!$BA$144</f>
        <v>0</v>
      </c>
      <c r="O46" s="351">
        <f>'[1]РОМАНІВКА'!$BQ$144</f>
        <v>0</v>
      </c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'[1]РОМАНІВКА'!$E$145</f>
        <v>0</v>
      </c>
      <c r="E57" s="178">
        <v>0</v>
      </c>
      <c r="F57" s="177">
        <v>0</v>
      </c>
      <c r="G57" s="345">
        <f>'[1]РОМАНІВКА'!$U$145</f>
        <v>0</v>
      </c>
      <c r="H57" s="345">
        <f>'[1]РОМАНІВКА'!$AK$145</f>
        <v>0</v>
      </c>
      <c r="I57" s="345">
        <f>'[1]РОМАНІВКА'!$BA$145</f>
        <v>0</v>
      </c>
      <c r="J57" s="345">
        <f>'[1]РОМАНІВКА'!$BQ$145</f>
        <v>0</v>
      </c>
      <c r="K57" s="158">
        <f>G57+H57+I57+J57</f>
        <v>0</v>
      </c>
      <c r="L57" s="345">
        <f>'[1]РОМАНІВКА'!$U$145</f>
        <v>0</v>
      </c>
      <c r="M57" s="345">
        <f>'[1]РОМАНІВКА'!$AK$145</f>
        <v>0</v>
      </c>
      <c r="N57" s="351">
        <f>'[1]РОМАНІВКА'!$BA$145</f>
        <v>0</v>
      </c>
      <c r="O57" s="351">
        <f>'[1]РОМАНІВКА'!$BQ$145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'[1]РОМАНІВКА'!$E$151</f>
        <v>900</v>
      </c>
      <c r="E58" s="179">
        <v>0</v>
      </c>
      <c r="F58" s="180">
        <v>0</v>
      </c>
      <c r="G58" s="352">
        <f>'[1]РОМАНІВКА'!$U$151</f>
        <v>0</v>
      </c>
      <c r="H58" s="352">
        <f>'[1]РОМАНІВКА'!$AK$151</f>
        <v>826.44</v>
      </c>
      <c r="I58" s="352">
        <f>'[1]РОМАНІВКА'!$BA$151</f>
        <v>0</v>
      </c>
      <c r="J58" s="352">
        <f>'[1]РОМАНІВКА'!$BQ$151</f>
        <v>0</v>
      </c>
      <c r="K58" s="158">
        <f>G58+H58+I58+J58</f>
        <v>826.44</v>
      </c>
      <c r="L58" s="352">
        <f>'[1]РОМАНІВКА'!$U$152</f>
        <v>0</v>
      </c>
      <c r="M58" s="352">
        <f>'[1]РОМАНІВКА'!$AK$152</f>
        <v>826.44</v>
      </c>
      <c r="N58" s="352">
        <f>'[1]РОМАНІВКА'!$BA$152</f>
        <v>0</v>
      </c>
      <c r="O58" s="352">
        <f>'[1]РОМАНІВКА'!$BQ$152</f>
        <v>0</v>
      </c>
      <c r="P58" s="180">
        <f>L58+M58+N58+O58</f>
        <v>826.44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185</v>
      </c>
      <c r="C101" s="220"/>
      <c r="D101" s="362"/>
      <c r="E101" s="362"/>
      <c r="F101" s="220"/>
      <c r="G101" s="385" t="s">
        <v>186</v>
      </c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</row>
    <row r="102" spans="2:16" s="134" customFormat="1" ht="12.75" customHeight="1">
      <c r="B102" s="220"/>
      <c r="C102" s="220"/>
      <c r="D102" s="359" t="s">
        <v>108</v>
      </c>
      <c r="E102" s="359"/>
      <c r="F102" s="220"/>
      <c r="G102" s="384" t="s">
        <v>109</v>
      </c>
      <c r="H102" s="384"/>
      <c r="I102" s="384"/>
      <c r="J102" s="384"/>
      <c r="K102" s="384"/>
      <c r="L102" s="384"/>
      <c r="M102" s="384"/>
      <c r="N102" s="384"/>
      <c r="O102" s="384"/>
      <c r="P102" s="384"/>
    </row>
    <row r="103" spans="1:17" s="134" customFormat="1" ht="12" customHeight="1">
      <c r="A103" s="220" t="s">
        <v>154</v>
      </c>
      <c r="C103" s="220"/>
      <c r="D103" s="363"/>
      <c r="E103" s="363"/>
      <c r="F103" s="220"/>
      <c r="G103" s="385" t="s">
        <v>183</v>
      </c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</row>
    <row r="104" spans="1:17" s="134" customFormat="1" ht="12" customHeight="1">
      <c r="A104" s="221"/>
      <c r="C104" s="220"/>
      <c r="D104" s="359" t="s">
        <v>108</v>
      </c>
      <c r="E104" s="359"/>
      <c r="G104" s="384" t="s">
        <v>109</v>
      </c>
      <c r="H104" s="384"/>
      <c r="I104" s="384"/>
      <c r="J104" s="384"/>
      <c r="K104" s="384"/>
      <c r="L104" s="384"/>
      <c r="M104" s="384"/>
      <c r="N104" s="384"/>
      <c r="O104" s="384"/>
      <c r="P104" s="384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sheetProtection/>
  <mergeCells count="42">
    <mergeCell ref="A15:C15"/>
    <mergeCell ref="A18:T18"/>
    <mergeCell ref="D19:D21"/>
    <mergeCell ref="H19:H21"/>
    <mergeCell ref="I19:I21"/>
    <mergeCell ref="K19:K21"/>
    <mergeCell ref="J19:J21"/>
    <mergeCell ref="N19:N21"/>
    <mergeCell ref="M19:M21"/>
    <mergeCell ref="L19:L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G101:Q101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79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4" t="s">
        <v>135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135"/>
    </row>
    <row r="2" spans="7:19" s="134" customFormat="1" ht="36.75" customHeight="1"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135"/>
    </row>
    <row r="3" spans="7:19" s="134" customFormat="1" ht="0.75" customHeight="1"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35"/>
    </row>
    <row r="4" spans="1:22" s="134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136"/>
      <c r="T4" s="136"/>
      <c r="U4" s="136"/>
      <c r="V4" s="136"/>
    </row>
    <row r="5" spans="1:22" s="134" customFormat="1" ht="15">
      <c r="A5" s="425" t="s">
        <v>149</v>
      </c>
      <c r="B5" s="425"/>
      <c r="C5" s="425"/>
      <c r="D5" s="425"/>
      <c r="E5" s="425"/>
      <c r="F5" s="425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4" t="str">
        <f>'Ф.№2 місц.'!A6:R6</f>
        <v>За І півріччя  2023 рік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6" t="s">
        <v>143</v>
      </c>
      <c r="C9" s="426"/>
      <c r="D9" s="426"/>
      <c r="E9" s="426"/>
      <c r="F9" s="426"/>
      <c r="G9" s="426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0" t="s">
        <v>152</v>
      </c>
      <c r="C10" s="420"/>
      <c r="D10" s="420"/>
      <c r="E10" s="420"/>
      <c r="F10" s="420"/>
      <c r="G10" s="420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1" t="s">
        <v>153</v>
      </c>
      <c r="C11" s="421"/>
      <c r="D11" s="421"/>
      <c r="E11" s="421"/>
      <c r="F11" s="421"/>
      <c r="G11" s="421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22" t="s">
        <v>151</v>
      </c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17" t="s">
        <v>151</v>
      </c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173</v>
      </c>
      <c r="E15" s="430" t="str">
        <f>'Ф.№2 місц.'!E15:R15</f>
        <v>Романівська початкова школа</v>
      </c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1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</row>
    <row r="19" spans="1:18" s="138" customFormat="1" ht="11.25" customHeight="1" thickBot="1" thickTop="1">
      <c r="A19" s="427" t="s">
        <v>10</v>
      </c>
      <c r="B19" s="428" t="s">
        <v>119</v>
      </c>
      <c r="C19" s="427" t="s">
        <v>12</v>
      </c>
      <c r="D19" s="428" t="s">
        <v>13</v>
      </c>
      <c r="E19" s="428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8" t="s">
        <v>21</v>
      </c>
    </row>
    <row r="20" spans="1:18" s="138" customFormat="1" ht="14.25" customHeight="1" thickBot="1" thickTop="1">
      <c r="A20" s="427"/>
      <c r="B20" s="428"/>
      <c r="C20" s="427"/>
      <c r="D20" s="428"/>
      <c r="E20" s="428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8"/>
    </row>
    <row r="21" spans="1:18" s="138" customFormat="1" ht="34.5" customHeight="1" thickBot="1" thickTop="1">
      <c r="A21" s="427"/>
      <c r="B21" s="428"/>
      <c r="C21" s="427"/>
      <c r="D21" s="428"/>
      <c r="E21" s="428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8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267310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57695.72</v>
      </c>
      <c r="H23" s="158">
        <f t="shared" si="0"/>
        <v>70831.63</v>
      </c>
      <c r="I23" s="158">
        <f t="shared" si="0"/>
        <v>0</v>
      </c>
      <c r="J23" s="158">
        <f t="shared" si="0"/>
        <v>0</v>
      </c>
      <c r="K23" s="158">
        <f t="shared" si="0"/>
        <v>128527.35</v>
      </c>
      <c r="L23" s="158">
        <f t="shared" si="0"/>
        <v>57695.72</v>
      </c>
      <c r="M23" s="158">
        <f t="shared" si="0"/>
        <v>70831.63</v>
      </c>
      <c r="N23" s="158">
        <f t="shared" si="0"/>
        <v>0</v>
      </c>
      <c r="O23" s="158">
        <f t="shared" si="0"/>
        <v>0</v>
      </c>
      <c r="P23" s="158">
        <f t="shared" si="0"/>
        <v>128527.35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267310</v>
      </c>
      <c r="E24" s="158">
        <v>0</v>
      </c>
      <c r="F24" s="158">
        <f aca="true" t="shared" si="1" ref="F24:R24">F25+F30+F47+F50+F54+F58</f>
        <v>0</v>
      </c>
      <c r="G24" s="158">
        <f t="shared" si="1"/>
        <v>57695.72</v>
      </c>
      <c r="H24" s="158">
        <f t="shared" si="1"/>
        <v>70831.63</v>
      </c>
      <c r="I24" s="158">
        <f t="shared" si="1"/>
        <v>0</v>
      </c>
      <c r="J24" s="158">
        <f t="shared" si="1"/>
        <v>0</v>
      </c>
      <c r="K24" s="158">
        <f t="shared" si="1"/>
        <v>128527.35</v>
      </c>
      <c r="L24" s="158">
        <f t="shared" si="1"/>
        <v>57695.72</v>
      </c>
      <c r="M24" s="158">
        <f t="shared" si="1"/>
        <v>70831.63</v>
      </c>
      <c r="N24" s="158">
        <f t="shared" si="1"/>
        <v>0</v>
      </c>
      <c r="O24" s="158">
        <f t="shared" si="1"/>
        <v>0</v>
      </c>
      <c r="P24" s="158">
        <f t="shared" si="1"/>
        <v>128527.35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267310</v>
      </c>
      <c r="E25" s="158">
        <v>0</v>
      </c>
      <c r="F25" s="158">
        <f aca="true" t="shared" si="2" ref="F25:R25">F26+F29</f>
        <v>0</v>
      </c>
      <c r="G25" s="158">
        <f t="shared" si="2"/>
        <v>57695.72</v>
      </c>
      <c r="H25" s="158">
        <f t="shared" si="2"/>
        <v>70831.63</v>
      </c>
      <c r="I25" s="158">
        <f t="shared" si="2"/>
        <v>0</v>
      </c>
      <c r="J25" s="158">
        <f t="shared" si="2"/>
        <v>0</v>
      </c>
      <c r="K25" s="158">
        <f t="shared" si="2"/>
        <v>128527.35</v>
      </c>
      <c r="L25" s="158">
        <f t="shared" si="2"/>
        <v>57695.72</v>
      </c>
      <c r="M25" s="158">
        <f t="shared" si="2"/>
        <v>70831.63</v>
      </c>
      <c r="N25" s="158">
        <f t="shared" si="2"/>
        <v>0</v>
      </c>
      <c r="O25" s="158">
        <f t="shared" si="2"/>
        <v>0</v>
      </c>
      <c r="P25" s="158">
        <f t="shared" si="2"/>
        <v>128527.35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219110</v>
      </c>
      <c r="E26" s="164"/>
      <c r="F26" s="163">
        <f>SUM(F27:F28)</f>
        <v>0</v>
      </c>
      <c r="G26" s="163">
        <f>SUM(G27:G28)</f>
        <v>47679.75</v>
      </c>
      <c r="H26" s="163">
        <f>SUM(H27:H28)</f>
        <v>57663.89</v>
      </c>
      <c r="I26" s="163">
        <f>SUM(I27:I28)</f>
        <v>0</v>
      </c>
      <c r="J26" s="163">
        <f>SUM(J27:J28)</f>
        <v>0</v>
      </c>
      <c r="K26" s="158">
        <f>G26+H26+I26+J26</f>
        <v>105343.64</v>
      </c>
      <c r="L26" s="163">
        <f aca="true" t="shared" si="3" ref="L26:R26">SUM(L27:L28)</f>
        <v>47679.75</v>
      </c>
      <c r="M26" s="163">
        <f t="shared" si="3"/>
        <v>57663.89</v>
      </c>
      <c r="N26" s="163">
        <f t="shared" si="3"/>
        <v>0</v>
      </c>
      <c r="O26" s="163">
        <f t="shared" si="3"/>
        <v>0</v>
      </c>
      <c r="P26" s="163">
        <f t="shared" si="3"/>
        <v>105343.64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'[1]РОМАНІВКА'!$E$5</f>
        <v>219110</v>
      </c>
      <c r="E27" s="168">
        <v>0</v>
      </c>
      <c r="F27" s="167">
        <v>0</v>
      </c>
      <c r="G27" s="326">
        <f>'[1]РОМАНІВКА'!$U$5</f>
        <v>47679.75</v>
      </c>
      <c r="H27" s="326">
        <f>'[1]РОМАНІВКА'!$AK$5</f>
        <v>57663.89</v>
      </c>
      <c r="I27" s="326">
        <f>'[1]РОМАНІВКА'!$BA$5</f>
        <v>0</v>
      </c>
      <c r="J27" s="326">
        <f>'[1]РОМАНІВКА'!$BQ$5</f>
        <v>0</v>
      </c>
      <c r="K27" s="158">
        <f>G27+H27+I27+J27</f>
        <v>105343.64</v>
      </c>
      <c r="L27" s="329">
        <f>'[1]РОМАНІВКА'!$T$8</f>
        <v>47679.75</v>
      </c>
      <c r="M27" s="329">
        <f>'[1]РОМАНІВКА'!$AJ$8</f>
        <v>57663.89</v>
      </c>
      <c r="N27" s="329">
        <f>'[1]РОМАНІВКА'!$AZ$8</f>
        <v>0</v>
      </c>
      <c r="O27" s="329">
        <f>'[1]РОМАНІВКА'!$BP$8</f>
        <v>0</v>
      </c>
      <c r="P27" s="164">
        <f>L27+M27+N27+O27</f>
        <v>105343.64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'[1]РОМАНІВКА'!$E$6</f>
        <v>48200</v>
      </c>
      <c r="E29" s="164"/>
      <c r="F29" s="164">
        <v>0</v>
      </c>
      <c r="G29" s="326">
        <f>'[1]РОМАНІВКА'!$U$6</f>
        <v>10015.97</v>
      </c>
      <c r="H29" s="326">
        <f>'[1]РОМАНІВКА'!$AK$6</f>
        <v>13167.74</v>
      </c>
      <c r="I29" s="326">
        <f>'[1]РОМАНІВКА'!$BA$6</f>
        <v>0</v>
      </c>
      <c r="J29" s="326">
        <f>'[1]РОМАНІВКА'!$BQ$6</f>
        <v>0</v>
      </c>
      <c r="K29" s="158">
        <f>G29+H29+I29+J29</f>
        <v>23183.71</v>
      </c>
      <c r="L29" s="330">
        <f>'[1]РОМАНІВКА'!$U$8</f>
        <v>10015.97</v>
      </c>
      <c r="M29" s="330">
        <f>'[1]РОМАНІВКА'!$AK$8</f>
        <v>13167.74</v>
      </c>
      <c r="N29" s="330">
        <f>'[1]РОМАНІВКА'!$BA$8</f>
        <v>0</v>
      </c>
      <c r="O29" s="330">
        <f>'[1]РОМАНІВКА'!$BQ$8</f>
        <v>0</v>
      </c>
      <c r="P29" s="164">
        <f>L29+M29+N29+O29</f>
        <v>23183.71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62"/>
      <c r="E101" s="362"/>
      <c r="F101" s="220"/>
      <c r="G101" s="385" t="str">
        <f>'Ф.№2 місц.'!G101:Q101</f>
        <v>Роман СТАШКЕВИЧ</v>
      </c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</row>
    <row r="102" spans="2:16" s="134" customFormat="1" ht="12.75" customHeight="1">
      <c r="B102" s="220"/>
      <c r="C102" s="220"/>
      <c r="D102" s="359" t="s">
        <v>108</v>
      </c>
      <c r="E102" s="359"/>
      <c r="F102" s="220"/>
      <c r="G102" s="384" t="s">
        <v>109</v>
      </c>
      <c r="H102" s="384"/>
      <c r="I102" s="384"/>
      <c r="J102" s="384"/>
      <c r="K102" s="384"/>
      <c r="L102" s="384"/>
      <c r="M102" s="384"/>
      <c r="N102" s="384"/>
      <c r="O102" s="384"/>
      <c r="P102" s="384"/>
    </row>
    <row r="103" spans="1:17" s="134" customFormat="1" ht="12" customHeight="1">
      <c r="A103" s="220" t="s">
        <v>154</v>
      </c>
      <c r="C103" s="220"/>
      <c r="D103" s="363"/>
      <c r="E103" s="363"/>
      <c r="F103" s="220"/>
      <c r="G103" s="385" t="s">
        <v>183</v>
      </c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</row>
    <row r="104" spans="1:17" s="134" customFormat="1" ht="12" customHeight="1">
      <c r="A104" s="221"/>
      <c r="C104" s="220"/>
      <c r="D104" s="359" t="s">
        <v>108</v>
      </c>
      <c r="E104" s="359"/>
      <c r="G104" s="384" t="s">
        <v>109</v>
      </c>
      <c r="H104" s="384"/>
      <c r="I104" s="384"/>
      <c r="J104" s="384"/>
      <c r="K104" s="384"/>
      <c r="L104" s="384"/>
      <c r="M104" s="384"/>
      <c r="N104" s="384"/>
      <c r="O104" s="384"/>
      <c r="P104" s="384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sheetProtection/>
  <mergeCells count="42">
    <mergeCell ref="A15:C15"/>
    <mergeCell ref="A18:T18"/>
    <mergeCell ref="D19:D21"/>
    <mergeCell ref="H19:H21"/>
    <mergeCell ref="I19:I21"/>
    <mergeCell ref="K19:K21"/>
    <mergeCell ref="J19:J21"/>
    <mergeCell ref="N19:N21"/>
    <mergeCell ref="M19:M21"/>
    <mergeCell ref="L19:L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G101:Q101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100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4" t="s">
        <v>135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135"/>
    </row>
    <row r="2" spans="7:19" s="134" customFormat="1" ht="36.75" customHeight="1"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135"/>
    </row>
    <row r="3" spans="7:19" s="134" customFormat="1" ht="0.75" customHeight="1"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35"/>
    </row>
    <row r="4" spans="1:22" s="134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136"/>
      <c r="T4" s="136"/>
      <c r="U4" s="136"/>
      <c r="V4" s="136"/>
    </row>
    <row r="5" spans="1:22" s="134" customFormat="1" ht="15">
      <c r="A5" s="425" t="s">
        <v>149</v>
      </c>
      <c r="B5" s="425"/>
      <c r="C5" s="425"/>
      <c r="D5" s="425"/>
      <c r="E5" s="425"/>
      <c r="F5" s="425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4" t="str">
        <f>'Ф.№2 місц.'!A6:R6</f>
        <v>За І півріччя  2023 рік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6" t="s">
        <v>143</v>
      </c>
      <c r="C9" s="426"/>
      <c r="D9" s="426"/>
      <c r="E9" s="426"/>
      <c r="F9" s="426"/>
      <c r="G9" s="426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0" t="s">
        <v>152</v>
      </c>
      <c r="C10" s="420"/>
      <c r="D10" s="420"/>
      <c r="E10" s="420"/>
      <c r="F10" s="420"/>
      <c r="G10" s="420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1" t="s">
        <v>153</v>
      </c>
      <c r="C11" s="421"/>
      <c r="D11" s="421"/>
      <c r="E11" s="421"/>
      <c r="F11" s="421"/>
      <c r="G11" s="421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22" t="s">
        <v>151</v>
      </c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17" t="s">
        <v>151</v>
      </c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184</v>
      </c>
      <c r="E15" s="430" t="str">
        <f>'Ф.№2 місц.'!E15:R15</f>
        <v>Романівська початкова школа</v>
      </c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1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</row>
    <row r="19" spans="1:18" s="138" customFormat="1" ht="11.25" customHeight="1" thickBot="1" thickTop="1">
      <c r="A19" s="427" t="s">
        <v>10</v>
      </c>
      <c r="B19" s="428" t="s">
        <v>119</v>
      </c>
      <c r="C19" s="427" t="s">
        <v>12</v>
      </c>
      <c r="D19" s="428" t="s">
        <v>13</v>
      </c>
      <c r="E19" s="428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8" t="s">
        <v>21</v>
      </c>
    </row>
    <row r="20" spans="1:18" s="138" customFormat="1" ht="14.25" customHeight="1" thickBot="1" thickTop="1">
      <c r="A20" s="427"/>
      <c r="B20" s="428"/>
      <c r="C20" s="427"/>
      <c r="D20" s="428"/>
      <c r="E20" s="428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8"/>
    </row>
    <row r="21" spans="1:18" s="138" customFormat="1" ht="34.5" customHeight="1" thickBot="1" thickTop="1">
      <c r="A21" s="427"/>
      <c r="B21" s="428"/>
      <c r="C21" s="427"/>
      <c r="D21" s="428"/>
      <c r="E21" s="428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8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'[1]РОМАНІВКА'!$E$9</f>
        <v>0</v>
      </c>
      <c r="E27" s="168">
        <v>0</v>
      </c>
      <c r="F27" s="167">
        <v>0</v>
      </c>
      <c r="G27" s="326">
        <f>'[1]РОМАНІВКА'!$U$9</f>
        <v>0</v>
      </c>
      <c r="H27" s="326">
        <f>'[1]РОМАНІВКА'!$AK$9</f>
        <v>0</v>
      </c>
      <c r="I27" s="326">
        <f>'[1]РОМАНІВКА'!$BA$9</f>
        <v>0</v>
      </c>
      <c r="J27" s="326">
        <f>'[1]РОМАНІВКА'!$BQ$9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'[1]РОМАНІВКА'!$E$10</f>
        <v>0</v>
      </c>
      <c r="E29" s="164"/>
      <c r="F29" s="164">
        <v>0</v>
      </c>
      <c r="G29" s="326">
        <f>'[1]РОМАНІВКА'!$U$10</f>
        <v>0</v>
      </c>
      <c r="H29" s="326">
        <f>'[1]РОМАНІВКА'!$AK$10</f>
        <v>0</v>
      </c>
      <c r="I29" s="326">
        <f>'[1]РОМАНІВКА'!$BA$10</f>
        <v>0</v>
      </c>
      <c r="J29" s="326">
        <f>'[1]РОМАНІВКА'!$BQ$10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62"/>
      <c r="E101" s="362"/>
      <c r="F101" s="220"/>
      <c r="G101" s="385" t="str">
        <f>'Ф.№2 місц.'!G101:Q101</f>
        <v>Роман СТАШКЕВИЧ</v>
      </c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</row>
    <row r="102" spans="2:16" s="134" customFormat="1" ht="12.75" customHeight="1">
      <c r="B102" s="220"/>
      <c r="C102" s="220"/>
      <c r="D102" s="359" t="s">
        <v>108</v>
      </c>
      <c r="E102" s="359"/>
      <c r="F102" s="220"/>
      <c r="G102" s="384" t="s">
        <v>109</v>
      </c>
      <c r="H102" s="384"/>
      <c r="I102" s="384"/>
      <c r="J102" s="384"/>
      <c r="K102" s="384"/>
      <c r="L102" s="384"/>
      <c r="M102" s="384"/>
      <c r="N102" s="384"/>
      <c r="O102" s="384"/>
      <c r="P102" s="384"/>
    </row>
    <row r="103" spans="1:17" s="134" customFormat="1" ht="12" customHeight="1">
      <c r="A103" s="220" t="s">
        <v>154</v>
      </c>
      <c r="C103" s="220"/>
      <c r="D103" s="363"/>
      <c r="E103" s="363"/>
      <c r="F103" s="220"/>
      <c r="G103" s="385" t="s">
        <v>183</v>
      </c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</row>
    <row r="104" spans="1:17" s="134" customFormat="1" ht="12" customHeight="1">
      <c r="A104" s="221"/>
      <c r="C104" s="220"/>
      <c r="D104" s="359" t="s">
        <v>108</v>
      </c>
      <c r="E104" s="359"/>
      <c r="G104" s="384" t="s">
        <v>109</v>
      </c>
      <c r="H104" s="384"/>
      <c r="I104" s="384"/>
      <c r="J104" s="384"/>
      <c r="K104" s="384"/>
      <c r="L104" s="384"/>
      <c r="M104" s="384"/>
      <c r="N104" s="384"/>
      <c r="O104" s="384"/>
      <c r="P104" s="384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sheetProtection/>
  <mergeCells count="42">
    <mergeCell ref="B10:G10"/>
    <mergeCell ref="B11:G11"/>
    <mergeCell ref="A12:C12"/>
    <mergeCell ref="E12:P12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A15:C15"/>
    <mergeCell ref="A18:T18"/>
    <mergeCell ref="D19:D21"/>
    <mergeCell ref="H19:H21"/>
    <mergeCell ref="I19:I21"/>
    <mergeCell ref="K19:K21"/>
    <mergeCell ref="J19:J21"/>
    <mergeCell ref="E19:E21"/>
    <mergeCell ref="F19:F21"/>
    <mergeCell ref="G19:G21"/>
    <mergeCell ref="G101:Q101"/>
    <mergeCell ref="N19:N21"/>
    <mergeCell ref="M19:M21"/>
    <mergeCell ref="L19:L21"/>
    <mergeCell ref="R19:R21"/>
    <mergeCell ref="O19:O21"/>
    <mergeCell ref="Q19:Q21"/>
    <mergeCell ref="P19:P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65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4" t="s">
        <v>135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135"/>
    </row>
    <row r="2" spans="7:19" s="134" customFormat="1" ht="36.75" customHeight="1"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135"/>
    </row>
    <row r="3" spans="7:19" s="134" customFormat="1" ht="0.75" customHeight="1"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35"/>
    </row>
    <row r="4" spans="1:22" s="134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136"/>
      <c r="T4" s="136"/>
      <c r="U4" s="136"/>
      <c r="V4" s="136"/>
    </row>
    <row r="5" spans="1:22" s="134" customFormat="1" ht="15">
      <c r="A5" s="425" t="s">
        <v>149</v>
      </c>
      <c r="B5" s="425"/>
      <c r="C5" s="425"/>
      <c r="D5" s="425"/>
      <c r="E5" s="425"/>
      <c r="F5" s="425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4" t="str">
        <f>'Ф.№2 місц.'!A6:R6</f>
        <v>За І півріччя  2023 рік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6" t="s">
        <v>143</v>
      </c>
      <c r="C9" s="426"/>
      <c r="D9" s="426"/>
      <c r="E9" s="426"/>
      <c r="F9" s="426"/>
      <c r="G9" s="426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0" t="s">
        <v>152</v>
      </c>
      <c r="C10" s="420"/>
      <c r="D10" s="420"/>
      <c r="E10" s="420"/>
      <c r="F10" s="420"/>
      <c r="G10" s="420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1" t="s">
        <v>153</v>
      </c>
      <c r="C11" s="421"/>
      <c r="D11" s="421"/>
      <c r="E11" s="421"/>
      <c r="F11" s="421"/>
      <c r="G11" s="421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22" t="s">
        <v>151</v>
      </c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17" t="s">
        <v>151</v>
      </c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174</v>
      </c>
      <c r="E15" s="430" t="str">
        <f>'Ф.№2 місц.'!E15:R15</f>
        <v>Романівська початкова школа</v>
      </c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1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</row>
    <row r="19" spans="1:18" s="138" customFormat="1" ht="11.25" customHeight="1" thickBot="1" thickTop="1">
      <c r="A19" s="427" t="s">
        <v>10</v>
      </c>
      <c r="B19" s="428" t="s">
        <v>119</v>
      </c>
      <c r="C19" s="427" t="s">
        <v>12</v>
      </c>
      <c r="D19" s="428" t="s">
        <v>13</v>
      </c>
      <c r="E19" s="428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8" t="s">
        <v>21</v>
      </c>
    </row>
    <row r="20" spans="1:18" s="138" customFormat="1" ht="14.25" customHeight="1" thickBot="1" thickTop="1">
      <c r="A20" s="427"/>
      <c r="B20" s="428"/>
      <c r="C20" s="427"/>
      <c r="D20" s="428"/>
      <c r="E20" s="428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8"/>
    </row>
    <row r="21" spans="1:18" s="138" customFormat="1" ht="34.5" customHeight="1" thickBot="1" thickTop="1">
      <c r="A21" s="427"/>
      <c r="B21" s="428"/>
      <c r="C21" s="427"/>
      <c r="D21" s="428"/>
      <c r="E21" s="428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8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'[1]РОМАНІВКА'!$E$47</f>
        <v>0</v>
      </c>
      <c r="E31" s="163">
        <v>0</v>
      </c>
      <c r="F31" s="164">
        <v>0</v>
      </c>
      <c r="G31" s="344">
        <f>'[1]РОМАНІВКА'!$U$47</f>
        <v>0</v>
      </c>
      <c r="H31" s="344">
        <f>'[1]РОМАНІВКА'!$AK$47</f>
        <v>0</v>
      </c>
      <c r="I31" s="344">
        <f>'[1]РОМАНІВКА'!$BA$47</f>
        <v>0</v>
      </c>
      <c r="J31" s="344">
        <f>'[1]РОМАНІВКА'!$BQ$47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'[1]РОМАНІВКА'!$E$180</f>
        <v>0</v>
      </c>
      <c r="E61" s="178">
        <v>0</v>
      </c>
      <c r="F61" s="177">
        <v>0</v>
      </c>
      <c r="G61" s="345">
        <f>'[1]РОМАНІВКА'!$U$180</f>
        <v>0</v>
      </c>
      <c r="H61" s="345">
        <f>'[1]РОМАНІВКА'!$AK$180</f>
        <v>0</v>
      </c>
      <c r="I61" s="345">
        <f>'[1]РОМАНІВКА'!$BA$180</f>
        <v>0</v>
      </c>
      <c r="J61" s="345">
        <f>'[1]РОМАНІВКА'!$BQ$180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62"/>
      <c r="E101" s="362"/>
      <c r="F101" s="220"/>
      <c r="G101" s="385" t="str">
        <f>'Ф.№2 місц.'!G101:Q101</f>
        <v>Роман СТАШКЕВИЧ</v>
      </c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</row>
    <row r="102" spans="2:16" s="134" customFormat="1" ht="12.75" customHeight="1">
      <c r="B102" s="220"/>
      <c r="C102" s="220"/>
      <c r="D102" s="359" t="s">
        <v>108</v>
      </c>
      <c r="E102" s="359"/>
      <c r="F102" s="220"/>
      <c r="G102" s="384" t="s">
        <v>109</v>
      </c>
      <c r="H102" s="384"/>
      <c r="I102" s="384"/>
      <c r="J102" s="384"/>
      <c r="K102" s="384"/>
      <c r="L102" s="384"/>
      <c r="M102" s="384"/>
      <c r="N102" s="384"/>
      <c r="O102" s="384"/>
      <c r="P102" s="384"/>
    </row>
    <row r="103" spans="1:17" s="134" customFormat="1" ht="12" customHeight="1">
      <c r="A103" s="220" t="s">
        <v>154</v>
      </c>
      <c r="C103" s="220"/>
      <c r="D103" s="363"/>
      <c r="E103" s="363"/>
      <c r="F103" s="220"/>
      <c r="G103" s="385" t="s">
        <v>183</v>
      </c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</row>
    <row r="104" spans="1:17" s="134" customFormat="1" ht="12" customHeight="1">
      <c r="A104" s="221"/>
      <c r="C104" s="220"/>
      <c r="D104" s="359" t="s">
        <v>108</v>
      </c>
      <c r="E104" s="359"/>
      <c r="G104" s="384" t="s">
        <v>109</v>
      </c>
      <c r="H104" s="384"/>
      <c r="I104" s="384"/>
      <c r="J104" s="384"/>
      <c r="K104" s="384"/>
      <c r="L104" s="384"/>
      <c r="M104" s="384"/>
      <c r="N104" s="384"/>
      <c r="O104" s="384"/>
      <c r="P104" s="384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sheetProtection/>
  <mergeCells count="42">
    <mergeCell ref="A15:C15"/>
    <mergeCell ref="A18:T18"/>
    <mergeCell ref="D19:D21"/>
    <mergeCell ref="H19:H21"/>
    <mergeCell ref="I19:I21"/>
    <mergeCell ref="K19:K21"/>
    <mergeCell ref="J19:J21"/>
    <mergeCell ref="N19:N21"/>
    <mergeCell ref="M19:M21"/>
    <mergeCell ref="L19:L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G101:Q101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7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4" t="s">
        <v>135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135"/>
    </row>
    <row r="2" spans="7:19" s="134" customFormat="1" ht="36.75" customHeight="1"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135"/>
    </row>
    <row r="3" spans="7:19" s="134" customFormat="1" ht="0.75" customHeight="1"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35"/>
    </row>
    <row r="4" spans="1:22" s="134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136"/>
      <c r="T4" s="136"/>
      <c r="U4" s="136"/>
      <c r="V4" s="136"/>
    </row>
    <row r="5" spans="1:22" s="134" customFormat="1" ht="15">
      <c r="A5" s="425" t="s">
        <v>149</v>
      </c>
      <c r="B5" s="425"/>
      <c r="C5" s="425"/>
      <c r="D5" s="425"/>
      <c r="E5" s="425"/>
      <c r="F5" s="425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4" t="str">
        <f>'Ф.№2 місц.'!A6:R6</f>
        <v>За І півріччя  2023 рік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6" t="s">
        <v>143</v>
      </c>
      <c r="C9" s="426"/>
      <c r="D9" s="426"/>
      <c r="E9" s="426"/>
      <c r="F9" s="426"/>
      <c r="G9" s="426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0" t="s">
        <v>152</v>
      </c>
      <c r="C10" s="420"/>
      <c r="D10" s="420"/>
      <c r="E10" s="420"/>
      <c r="F10" s="420"/>
      <c r="G10" s="420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1" t="s">
        <v>153</v>
      </c>
      <c r="C11" s="421"/>
      <c r="D11" s="421"/>
      <c r="E11" s="421"/>
      <c r="F11" s="421"/>
      <c r="G11" s="421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22" t="s">
        <v>151</v>
      </c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17" t="s">
        <v>151</v>
      </c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175</v>
      </c>
      <c r="E15" s="430" t="str">
        <f>'Ф.№2 місц.'!E15:R15</f>
        <v>Романівська початкова школа</v>
      </c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1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</row>
    <row r="19" spans="1:18" s="138" customFormat="1" ht="11.25" customHeight="1" thickBot="1" thickTop="1">
      <c r="A19" s="427" t="s">
        <v>10</v>
      </c>
      <c r="B19" s="428" t="s">
        <v>119</v>
      </c>
      <c r="C19" s="427" t="s">
        <v>12</v>
      </c>
      <c r="D19" s="428" t="s">
        <v>13</v>
      </c>
      <c r="E19" s="428" t="s">
        <v>131</v>
      </c>
      <c r="F19" s="423" t="s">
        <v>14</v>
      </c>
      <c r="G19" s="423" t="s">
        <v>166</v>
      </c>
      <c r="H19" s="423" t="s">
        <v>167</v>
      </c>
      <c r="I19" s="423" t="s">
        <v>168</v>
      </c>
      <c r="J19" s="423" t="s">
        <v>169</v>
      </c>
      <c r="K19" s="423" t="s">
        <v>122</v>
      </c>
      <c r="L19" s="423" t="s">
        <v>162</v>
      </c>
      <c r="M19" s="423" t="s">
        <v>163</v>
      </c>
      <c r="N19" s="423" t="s">
        <v>164</v>
      </c>
      <c r="O19" s="423" t="s">
        <v>165</v>
      </c>
      <c r="P19" s="423" t="s">
        <v>19</v>
      </c>
      <c r="Q19" s="423" t="s">
        <v>20</v>
      </c>
      <c r="R19" s="428" t="s">
        <v>21</v>
      </c>
    </row>
    <row r="20" spans="1:18" s="138" customFormat="1" ht="14.25" customHeight="1" thickBot="1" thickTop="1">
      <c r="A20" s="427"/>
      <c r="B20" s="428"/>
      <c r="C20" s="427"/>
      <c r="D20" s="428"/>
      <c r="E20" s="428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8"/>
    </row>
    <row r="21" spans="1:18" s="138" customFormat="1" ht="34.5" customHeight="1" thickBot="1" thickTop="1">
      <c r="A21" s="427"/>
      <c r="B21" s="428"/>
      <c r="C21" s="427"/>
      <c r="D21" s="428"/>
      <c r="E21" s="428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8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'[1]РОМАНІВКА'!$E$46</f>
        <v>0</v>
      </c>
      <c r="E31" s="163">
        <v>0</v>
      </c>
      <c r="F31" s="164">
        <v>0</v>
      </c>
      <c r="G31" s="344">
        <f>'[1]РОМАНІВКА'!$U$46</f>
        <v>0</v>
      </c>
      <c r="H31" s="344">
        <f>'[1]РОМАНІВКА'!$AK$46</f>
        <v>0</v>
      </c>
      <c r="I31" s="344">
        <f>'[1]РОМАНІВКА'!$BA$46</f>
        <v>0</v>
      </c>
      <c r="J31" s="344">
        <f>'[1]РОМАНІВКА'!$BQ$46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'[1]РОМАНІВКА'!$E$179</f>
        <v>0</v>
      </c>
      <c r="E61" s="178">
        <v>0</v>
      </c>
      <c r="F61" s="177">
        <v>0</v>
      </c>
      <c r="G61" s="345">
        <f>'[1]РОМАНІВКА'!$U$179</f>
        <v>0</v>
      </c>
      <c r="H61" s="345">
        <f>'[1]РОМАНІВКА'!$AK$179</f>
        <v>0</v>
      </c>
      <c r="I61" s="345">
        <f>'[1]РОМАНІВКА'!$BA$179</f>
        <v>0</v>
      </c>
      <c r="J61" s="345">
        <f>'[1]РОМАНІВКА'!$BQ$179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62"/>
      <c r="E101" s="362"/>
      <c r="F101" s="220"/>
      <c r="G101" s="385" t="str">
        <f>'Ф.№2 місц.'!G101:Q101</f>
        <v>Роман СТАШКЕВИЧ</v>
      </c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</row>
    <row r="102" spans="2:16" s="134" customFormat="1" ht="12.75" customHeight="1">
      <c r="B102" s="220"/>
      <c r="C102" s="220"/>
      <c r="D102" s="359" t="s">
        <v>108</v>
      </c>
      <c r="E102" s="359"/>
      <c r="F102" s="220"/>
      <c r="G102" s="384" t="s">
        <v>109</v>
      </c>
      <c r="H102" s="384"/>
      <c r="I102" s="384"/>
      <c r="J102" s="384"/>
      <c r="K102" s="384"/>
      <c r="L102" s="384"/>
      <c r="M102" s="384"/>
      <c r="N102" s="384"/>
      <c r="O102" s="384"/>
      <c r="P102" s="384"/>
    </row>
    <row r="103" spans="1:17" s="134" customFormat="1" ht="12" customHeight="1">
      <c r="A103" s="220" t="s">
        <v>154</v>
      </c>
      <c r="C103" s="220"/>
      <c r="D103" s="363"/>
      <c r="E103" s="363"/>
      <c r="F103" s="220"/>
      <c r="G103" s="385" t="s">
        <v>183</v>
      </c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</row>
    <row r="104" spans="1:17" s="134" customFormat="1" ht="12" customHeight="1">
      <c r="A104" s="221"/>
      <c r="C104" s="220"/>
      <c r="D104" s="359" t="s">
        <v>108</v>
      </c>
      <c r="E104" s="359"/>
      <c r="G104" s="384" t="s">
        <v>109</v>
      </c>
      <c r="H104" s="384"/>
      <c r="I104" s="384"/>
      <c r="J104" s="384"/>
      <c r="K104" s="384"/>
      <c r="L104" s="384"/>
      <c r="M104" s="384"/>
      <c r="N104" s="384"/>
      <c r="O104" s="384"/>
      <c r="P104" s="384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sheetProtection/>
  <mergeCells count="42">
    <mergeCell ref="A15:C15"/>
    <mergeCell ref="A18:T18"/>
    <mergeCell ref="D19:D21"/>
    <mergeCell ref="H19:H21"/>
    <mergeCell ref="I19:I21"/>
    <mergeCell ref="K19:K21"/>
    <mergeCell ref="J19:J21"/>
    <mergeCell ref="N19:N21"/>
    <mergeCell ref="M19:M21"/>
    <mergeCell ref="L19:L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G101:Q101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dcterms:created xsi:type="dcterms:W3CDTF">1996-10-08T23:32:33Z</dcterms:created>
  <dcterms:modified xsi:type="dcterms:W3CDTF">2023-10-31T10:29:00Z</dcterms:modified>
  <cp:category/>
  <cp:version/>
  <cp:contentType/>
  <cp:contentStatus/>
</cp:coreProperties>
</file>